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eya\Desktop\transparencia\ART 8 TRANSPARENCIA\FRACC V\G)\NOVIEMBRE 2012\"/>
    </mc:Choice>
  </mc:AlternateContent>
  <bookViews>
    <workbookView minimized="1" xWindow="0" yWindow="60" windowWidth="15480" windowHeight="9240" firstSheet="1" activeTab="5"/>
  </bookViews>
  <sheets>
    <sheet name="CONT. Y RECIBOS" sheetId="11" state="hidden" r:id="rId1"/>
    <sheet name="NOMINA" sheetId="15" r:id="rId2"/>
    <sheet name="CALC" sheetId="18" r:id="rId3"/>
    <sheet name="TABLAS" sheetId="17" r:id="rId4"/>
    <sheet name="Informe de compatibilidad" sheetId="19" r:id="rId5"/>
    <sheet name="Hoja1" sheetId="20" r:id="rId6"/>
  </sheets>
  <definedNames>
    <definedName name="_xlnm.Print_Area" localSheetId="1">NOMINA!$C$2:$O$65</definedName>
  </definedNames>
  <calcPr calcId="152511"/>
</workbook>
</file>

<file path=xl/calcChain.xml><?xml version="1.0" encoding="utf-8"?>
<calcChain xmlns="http://schemas.openxmlformats.org/spreadsheetml/2006/main">
  <c r="K11" i="20" l="1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54" i="20"/>
  <c r="K55" i="20"/>
  <c r="K56" i="20"/>
  <c r="K57" i="20"/>
  <c r="K58" i="20"/>
  <c r="K59" i="20"/>
  <c r="K60" i="20"/>
  <c r="K61" i="20"/>
  <c r="K62" i="20"/>
  <c r="K63" i="20"/>
  <c r="K64" i="20"/>
  <c r="K65" i="20"/>
  <c r="K66" i="20"/>
  <c r="K67" i="20"/>
  <c r="K68" i="20"/>
  <c r="K69" i="20"/>
  <c r="K70" i="20"/>
  <c r="K71" i="20"/>
  <c r="K72" i="20"/>
  <c r="K73" i="20"/>
  <c r="K74" i="20"/>
  <c r="K75" i="20"/>
  <c r="K76" i="20"/>
  <c r="K77" i="20"/>
  <c r="K78" i="20"/>
  <c r="K79" i="20"/>
  <c r="K80" i="20"/>
  <c r="K81" i="20"/>
  <c r="K82" i="20"/>
  <c r="K83" i="20"/>
  <c r="K84" i="20"/>
  <c r="K85" i="20"/>
  <c r="K86" i="20"/>
  <c r="K87" i="20"/>
  <c r="K88" i="20"/>
  <c r="K89" i="20"/>
  <c r="K90" i="20"/>
  <c r="K91" i="20"/>
  <c r="K92" i="20"/>
  <c r="K93" i="20"/>
  <c r="K94" i="20"/>
  <c r="K95" i="20"/>
  <c r="K96" i="20"/>
  <c r="K97" i="20"/>
  <c r="K98" i="20"/>
  <c r="K99" i="20"/>
  <c r="K100" i="20"/>
  <c r="K101" i="20"/>
  <c r="K102" i="20"/>
  <c r="K103" i="20"/>
  <c r="K104" i="20"/>
  <c r="K105" i="20"/>
  <c r="K106" i="20"/>
  <c r="K107" i="20"/>
  <c r="K108" i="20"/>
  <c r="K109" i="20"/>
  <c r="K110" i="20"/>
  <c r="K111" i="20"/>
  <c r="K112" i="20"/>
  <c r="K113" i="20"/>
  <c r="K114" i="20"/>
  <c r="K115" i="20"/>
  <c r="K116" i="20"/>
  <c r="K117" i="20"/>
  <c r="K118" i="20"/>
  <c r="K119" i="20"/>
  <c r="K120" i="20"/>
  <c r="K121" i="20"/>
  <c r="K122" i="20"/>
  <c r="K123" i="20"/>
  <c r="K124" i="20"/>
  <c r="K125" i="20"/>
  <c r="K126" i="20"/>
  <c r="K127" i="20"/>
  <c r="K128" i="20"/>
  <c r="K129" i="20"/>
  <c r="K130" i="20"/>
  <c r="K131" i="20"/>
  <c r="K132" i="20"/>
  <c r="K133" i="20"/>
  <c r="K134" i="20"/>
  <c r="K135" i="20"/>
  <c r="K136" i="20"/>
  <c r="K137" i="20"/>
  <c r="K138" i="20"/>
  <c r="K139" i="20"/>
  <c r="K140" i="20"/>
  <c r="K141" i="20"/>
  <c r="K142" i="20"/>
  <c r="K143" i="20"/>
  <c r="K144" i="20"/>
  <c r="K145" i="20"/>
  <c r="K146" i="20"/>
  <c r="K147" i="20"/>
  <c r="K148" i="20"/>
  <c r="K149" i="20"/>
  <c r="K150" i="20"/>
  <c r="K151" i="20"/>
  <c r="K152" i="20"/>
  <c r="K153" i="20"/>
  <c r="K154" i="20"/>
  <c r="K155" i="20"/>
  <c r="K156" i="20"/>
  <c r="K157" i="20"/>
  <c r="K158" i="20"/>
  <c r="K159" i="20"/>
  <c r="K160" i="20"/>
  <c r="K161" i="20"/>
  <c r="K162" i="20"/>
  <c r="K163" i="20"/>
  <c r="K164" i="20"/>
  <c r="K165" i="20"/>
  <c r="K166" i="20"/>
  <c r="K167" i="20"/>
  <c r="K168" i="20"/>
  <c r="K169" i="20"/>
  <c r="K170" i="20"/>
  <c r="K171" i="20"/>
  <c r="K172" i="20"/>
  <c r="K173" i="20"/>
  <c r="K174" i="20"/>
  <c r="K175" i="20"/>
  <c r="K176" i="20"/>
  <c r="K177" i="20"/>
  <c r="K178" i="20"/>
  <c r="K179" i="20"/>
  <c r="K180" i="20"/>
  <c r="K181" i="20"/>
  <c r="K182" i="20"/>
  <c r="K183" i="20"/>
  <c r="K184" i="20"/>
  <c r="K185" i="20"/>
  <c r="K186" i="20"/>
  <c r="K187" i="20"/>
  <c r="K188" i="20"/>
  <c r="K189" i="20"/>
  <c r="K190" i="20"/>
  <c r="K191" i="20"/>
  <c r="K192" i="20"/>
  <c r="K193" i="20"/>
  <c r="K194" i="20"/>
  <c r="K195" i="20"/>
  <c r="K196" i="20"/>
  <c r="K197" i="20"/>
  <c r="K198" i="20"/>
  <c r="K199" i="20"/>
  <c r="K200" i="20"/>
  <c r="K201" i="20"/>
  <c r="K202" i="20"/>
  <c r="K203" i="20"/>
  <c r="K204" i="20"/>
  <c r="K205" i="20"/>
  <c r="K206" i="20"/>
  <c r="K207" i="20"/>
  <c r="K208" i="20"/>
  <c r="K209" i="20"/>
  <c r="K210" i="20"/>
  <c r="K211" i="20"/>
  <c r="K212" i="20"/>
  <c r="K213" i="20"/>
  <c r="K214" i="20"/>
  <c r="K215" i="20"/>
  <c r="K216" i="20"/>
  <c r="K217" i="20"/>
  <c r="K218" i="20"/>
  <c r="K219" i="20"/>
  <c r="K220" i="20"/>
  <c r="K221" i="20"/>
  <c r="K222" i="20"/>
  <c r="K223" i="20"/>
  <c r="K224" i="20"/>
  <c r="K225" i="20"/>
  <c r="K226" i="20"/>
  <c r="K227" i="20"/>
  <c r="K228" i="20"/>
  <c r="K229" i="20"/>
  <c r="K230" i="20"/>
  <c r="K231" i="20"/>
  <c r="K232" i="20"/>
  <c r="K233" i="20"/>
  <c r="K234" i="20"/>
  <c r="K235" i="20"/>
  <c r="K236" i="20"/>
  <c r="K237" i="20"/>
  <c r="K238" i="20"/>
  <c r="K239" i="20"/>
  <c r="K240" i="20"/>
  <c r="K10" i="20"/>
  <c r="J241" i="20" l="1"/>
  <c r="O63" i="15"/>
  <c r="L63" i="15"/>
  <c r="O60" i="15"/>
  <c r="L60" i="15"/>
  <c r="L21" i="15"/>
  <c r="O21" i="15" s="1"/>
  <c r="L20" i="15"/>
  <c r="B15" i="18" s="1"/>
  <c r="C15" i="18" s="1"/>
  <c r="D15" i="18" s="1"/>
  <c r="J19" i="15"/>
  <c r="L19" i="15" s="1"/>
  <c r="J18" i="15"/>
  <c r="L18" i="15" s="1"/>
  <c r="J17" i="15"/>
  <c r="L17" i="15"/>
  <c r="B12" i="18" s="1"/>
  <c r="J16" i="15"/>
  <c r="L16" i="15" s="1"/>
  <c r="J15" i="15"/>
  <c r="L15" i="15" s="1"/>
  <c r="J14" i="15"/>
  <c r="L14" i="15" s="1"/>
  <c r="J13" i="15"/>
  <c r="L13" i="15"/>
  <c r="B8" i="18" s="1"/>
  <c r="B7" i="18"/>
  <c r="I7" i="18" s="1"/>
  <c r="A7" i="18"/>
  <c r="L62" i="15"/>
  <c r="O62" i="15"/>
  <c r="L58" i="15"/>
  <c r="O58" i="15" s="1"/>
  <c r="J57" i="15"/>
  <c r="L57" i="15" s="1"/>
  <c r="O57" i="15" s="1"/>
  <c r="J56" i="15"/>
  <c r="L56" i="15"/>
  <c r="O56" i="15" s="1"/>
  <c r="L54" i="15"/>
  <c r="O54" i="15" s="1"/>
  <c r="L53" i="15"/>
  <c r="O53" i="15"/>
  <c r="L52" i="15"/>
  <c r="O52" i="15" s="1"/>
  <c r="L51" i="15"/>
  <c r="O51" i="15"/>
  <c r="L50" i="15"/>
  <c r="O50" i="15" s="1"/>
  <c r="L49" i="15"/>
  <c r="O49" i="15"/>
  <c r="L48" i="15"/>
  <c r="O48" i="15" s="1"/>
  <c r="L46" i="15"/>
  <c r="O46" i="15" s="1"/>
  <c r="J45" i="15"/>
  <c r="L45" i="15" s="1"/>
  <c r="O45" i="15" s="1"/>
  <c r="J44" i="15"/>
  <c r="L44" i="15"/>
  <c r="O44" i="15" s="1"/>
  <c r="L43" i="15"/>
  <c r="O43" i="15"/>
  <c r="L42" i="15"/>
  <c r="O42" i="15" s="1"/>
  <c r="L41" i="15"/>
  <c r="O41" i="15" s="1"/>
  <c r="J40" i="15"/>
  <c r="L40" i="15" s="1"/>
  <c r="O40" i="15" s="1"/>
  <c r="L39" i="15"/>
  <c r="O39" i="15"/>
  <c r="J38" i="15"/>
  <c r="L38" i="15"/>
  <c r="O38" i="15"/>
  <c r="L37" i="15"/>
  <c r="O37" i="15" s="1"/>
  <c r="L36" i="15"/>
  <c r="O36" i="15"/>
  <c r="J35" i="15"/>
  <c r="L35" i="15" s="1"/>
  <c r="O35" i="15" s="1"/>
  <c r="L34" i="15"/>
  <c r="O34" i="15" s="1"/>
  <c r="J33" i="15"/>
  <c r="L33" i="15"/>
  <c r="O33" i="15"/>
  <c r="L32" i="15"/>
  <c r="O32" i="15" s="1"/>
  <c r="J31" i="15"/>
  <c r="L31" i="15"/>
  <c r="O31" i="15"/>
  <c r="L29" i="15"/>
  <c r="O29" i="15"/>
  <c r="L28" i="15"/>
  <c r="O28" i="15"/>
  <c r="L27" i="15"/>
  <c r="O27" i="15"/>
  <c r="L26" i="15"/>
  <c r="O26" i="15"/>
  <c r="L25" i="15"/>
  <c r="O25" i="15"/>
  <c r="J24" i="15"/>
  <c r="L24" i="15"/>
  <c r="O24" i="15" s="1"/>
  <c r="L23" i="15"/>
  <c r="O23" i="15"/>
  <c r="L22" i="15"/>
  <c r="O22" i="15" s="1"/>
  <c r="O20" i="15"/>
  <c r="O17" i="15"/>
  <c r="O13" i="15"/>
  <c r="O65" i="15" s="1"/>
  <c r="N65" i="15"/>
  <c r="A4" i="11"/>
  <c r="A11" i="11"/>
  <c r="B11" i="11"/>
  <c r="G11" i="11" s="1"/>
  <c r="C11" i="11"/>
  <c r="C18" i="11" s="1"/>
  <c r="D11" i="11"/>
  <c r="D18" i="11"/>
  <c r="E11" i="11"/>
  <c r="F11" i="11"/>
  <c r="F18" i="11" s="1"/>
  <c r="H11" i="11"/>
  <c r="H18" i="11" s="1"/>
  <c r="M11" i="11"/>
  <c r="M18" i="11" s="1"/>
  <c r="I11" i="11"/>
  <c r="J11" i="11"/>
  <c r="K11" i="11"/>
  <c r="K18" i="11" s="1"/>
  <c r="L11" i="11"/>
  <c r="L18" i="11" s="1"/>
  <c r="A12" i="11"/>
  <c r="B12" i="11"/>
  <c r="C12" i="11"/>
  <c r="D12" i="11"/>
  <c r="E12" i="11"/>
  <c r="F12" i="11"/>
  <c r="G12" i="11"/>
  <c r="H12" i="11"/>
  <c r="M12" i="11" s="1"/>
  <c r="I12" i="11"/>
  <c r="J12" i="11"/>
  <c r="K12" i="11"/>
  <c r="L12" i="11"/>
  <c r="A13" i="11"/>
  <c r="C13" i="11"/>
  <c r="D13" i="11"/>
  <c r="E13" i="11"/>
  <c r="F13" i="11"/>
  <c r="H13" i="11"/>
  <c r="I13" i="11"/>
  <c r="J13" i="11"/>
  <c r="K13" i="11"/>
  <c r="L13" i="11"/>
  <c r="M13" i="11"/>
  <c r="A14" i="11"/>
  <c r="B14" i="11"/>
  <c r="G14" i="11"/>
  <c r="C14" i="11"/>
  <c r="D14" i="11"/>
  <c r="E14" i="11"/>
  <c r="F14" i="11"/>
  <c r="H14" i="11"/>
  <c r="M14" i="11" s="1"/>
  <c r="N14" i="11" s="1"/>
  <c r="I14" i="11"/>
  <c r="J14" i="11"/>
  <c r="K14" i="11"/>
  <c r="L14" i="11"/>
  <c r="A15" i="11"/>
  <c r="B15" i="11"/>
  <c r="C15" i="11"/>
  <c r="D15" i="11"/>
  <c r="E15" i="11"/>
  <c r="F15" i="11"/>
  <c r="G15" i="11"/>
  <c r="H15" i="11"/>
  <c r="M15" i="11" s="1"/>
  <c r="I15" i="11"/>
  <c r="J15" i="11"/>
  <c r="K15" i="11"/>
  <c r="L15" i="11"/>
  <c r="B16" i="11"/>
  <c r="G16" i="11"/>
  <c r="C16" i="11"/>
  <c r="D16" i="11"/>
  <c r="E16" i="11"/>
  <c r="F16" i="11"/>
  <c r="H16" i="11"/>
  <c r="M16" i="11" s="1"/>
  <c r="I16" i="11"/>
  <c r="J16" i="11"/>
  <c r="K16" i="11"/>
  <c r="L16" i="11"/>
  <c r="E18" i="11"/>
  <c r="I18" i="11"/>
  <c r="B13" i="11"/>
  <c r="G13" i="11" s="1"/>
  <c r="N13" i="11" s="1"/>
  <c r="M65" i="15"/>
  <c r="E12" i="18" l="1"/>
  <c r="C12" i="18"/>
  <c r="D12" i="18" s="1"/>
  <c r="N11" i="11"/>
  <c r="G18" i="11"/>
  <c r="O14" i="15"/>
  <c r="B9" i="18"/>
  <c r="C9" i="18" s="1"/>
  <c r="D9" i="18" s="1"/>
  <c r="B10" i="18"/>
  <c r="G10" i="18" s="1"/>
  <c r="O15" i="15"/>
  <c r="O18" i="15"/>
  <c r="B13" i="18"/>
  <c r="C13" i="18" s="1"/>
  <c r="D13" i="18" s="1"/>
  <c r="E8" i="18"/>
  <c r="C8" i="18"/>
  <c r="D8" i="18" s="1"/>
  <c r="B14" i="18"/>
  <c r="O19" i="15"/>
  <c r="B18" i="11"/>
  <c r="N15" i="11"/>
  <c r="B16" i="18"/>
  <c r="C16" i="18" s="1"/>
  <c r="D16" i="18" s="1"/>
  <c r="N16" i="11"/>
  <c r="B11" i="18"/>
  <c r="C11" i="18" s="1"/>
  <c r="O16" i="15"/>
  <c r="I14" i="18"/>
  <c r="C14" i="18"/>
  <c r="D14" i="18" s="1"/>
  <c r="E14" i="18"/>
  <c r="G14" i="18"/>
  <c r="N12" i="11"/>
  <c r="C10" i="18"/>
  <c r="D10" i="18" s="1"/>
  <c r="F12" i="18"/>
  <c r="F8" i="18"/>
  <c r="I12" i="18"/>
  <c r="I8" i="18"/>
  <c r="G8" i="18"/>
  <c r="G12" i="18"/>
  <c r="K241" i="20"/>
  <c r="C7" i="18"/>
  <c r="D7" i="18" s="1"/>
  <c r="G7" i="18"/>
  <c r="D11" i="18"/>
  <c r="E7" i="18"/>
  <c r="I9" i="18"/>
  <c r="G9" i="18"/>
  <c r="E9" i="18"/>
  <c r="F9" i="18" s="1"/>
  <c r="I13" i="18"/>
  <c r="G13" i="18"/>
  <c r="E13" i="18"/>
  <c r="F13" i="18" s="1"/>
  <c r="H13" i="18" s="1"/>
  <c r="I15" i="18"/>
  <c r="G15" i="18"/>
  <c r="E15" i="18"/>
  <c r="F15" i="18" s="1"/>
  <c r="I16" i="18"/>
  <c r="G16" i="18"/>
  <c r="E16" i="18"/>
  <c r="F16" i="18" s="1"/>
  <c r="H16" i="18" s="1"/>
  <c r="J16" i="18" s="1"/>
  <c r="I11" i="18" l="1"/>
  <c r="E10" i="18"/>
  <c r="N18" i="11"/>
  <c r="P11" i="11"/>
  <c r="E11" i="18"/>
  <c r="H12" i="18"/>
  <c r="I10" i="18"/>
  <c r="F14" i="18"/>
  <c r="G11" i="18"/>
  <c r="F7" i="18"/>
  <c r="H7" i="18" s="1"/>
  <c r="J7" i="18" s="1"/>
  <c r="J13" i="18"/>
  <c r="J12" i="18"/>
  <c r="H14" i="18"/>
  <c r="J14" i="18" s="1"/>
  <c r="H15" i="18"/>
  <c r="J15" i="18" s="1"/>
  <c r="H8" i="18"/>
  <c r="J8" i="18" s="1"/>
  <c r="F10" i="18"/>
  <c r="H10" i="18" s="1"/>
  <c r="F11" i="18"/>
  <c r="H11" i="18" s="1"/>
  <c r="J11" i="18" s="1"/>
  <c r="H9" i="18"/>
  <c r="J9" i="18" s="1"/>
  <c r="J10" i="18" l="1"/>
</calcChain>
</file>

<file path=xl/sharedStrings.xml><?xml version="1.0" encoding="utf-8"?>
<sst xmlns="http://schemas.openxmlformats.org/spreadsheetml/2006/main" count="2569" uniqueCount="769">
  <si>
    <t>S Y S</t>
  </si>
  <si>
    <t>H. EXTRAS</t>
  </si>
  <si>
    <t>DESPENSA</t>
  </si>
  <si>
    <t>ALIMENTOS</t>
  </si>
  <si>
    <t>TOTAL</t>
  </si>
  <si>
    <t>CHEQUE</t>
  </si>
  <si>
    <t>OPS</t>
  </si>
  <si>
    <t>OPERADORA PUNTA SERENA SA DE CV</t>
  </si>
  <si>
    <t>NOMBRE</t>
  </si>
  <si>
    <t>DIAS</t>
  </si>
  <si>
    <t>IMSS</t>
  </si>
  <si>
    <t>INFONAVIT</t>
  </si>
  <si>
    <t xml:space="preserve">RETENCION </t>
  </si>
  <si>
    <t>AL EMPLEO</t>
  </si>
  <si>
    <t xml:space="preserve">SUBSIDIO </t>
  </si>
  <si>
    <t xml:space="preserve">SUMA </t>
  </si>
  <si>
    <t>DEDUCCIONES</t>
  </si>
  <si>
    <t>PRESTAMOS</t>
  </si>
  <si>
    <t>RFC: OPS020614GB7</t>
  </si>
  <si>
    <t>REG PAT:  B983865710-2</t>
  </si>
  <si>
    <t>PERCEPCIONES</t>
  </si>
  <si>
    <t>SUELDO BRUTO</t>
  </si>
  <si>
    <t xml:space="preserve">DEDUCCIONES </t>
  </si>
  <si>
    <t>P. ASISTENCIA</t>
  </si>
  <si>
    <t xml:space="preserve">SUMA DE </t>
  </si>
  <si>
    <t>NOMBRE DEL TRABAJADOR</t>
  </si>
  <si>
    <t>Y PUNTUALIDAD</t>
  </si>
  <si>
    <t>NUMERO DE</t>
  </si>
  <si>
    <t>RECIBO</t>
  </si>
  <si>
    <t xml:space="preserve">JUAN CARLOS CHAVEZ </t>
    <phoneticPr fontId="2" type="noConversion"/>
  </si>
  <si>
    <t xml:space="preserve">CUOTA </t>
    <phoneticPr fontId="2" type="noConversion"/>
  </si>
  <si>
    <t>SINDICAL</t>
    <phoneticPr fontId="2" type="noConversion"/>
  </si>
  <si>
    <t xml:space="preserve">TOTAL A </t>
  </si>
  <si>
    <t>PAGAR</t>
  </si>
  <si>
    <t>ADMINISTRACION 2012-2014</t>
  </si>
  <si>
    <t>NOMINA CORRESPONDIENTE A LA 1A QUINCENA DE OCTUBRE DEL 2012</t>
  </si>
  <si>
    <t>FOLIO</t>
  </si>
  <si>
    <t xml:space="preserve">NOMBRE </t>
  </si>
  <si>
    <t>PUESTO</t>
  </si>
  <si>
    <t>SUELDO</t>
  </si>
  <si>
    <t xml:space="preserve">QUINCENA </t>
  </si>
  <si>
    <t>Otros</t>
  </si>
  <si>
    <t>H. AYUNTAMIENTO DE AHUALULCO DE MERCADO, JALISCO</t>
  </si>
  <si>
    <t>RFC</t>
  </si>
  <si>
    <t xml:space="preserve">FECHA </t>
  </si>
  <si>
    <t xml:space="preserve">DE </t>
  </si>
  <si>
    <t>INGRESO</t>
  </si>
  <si>
    <t>AGUINALDO</t>
  </si>
  <si>
    <t>Cuota Sindical</t>
  </si>
  <si>
    <t>GONZALEZ GOMEZ MARICRUZ ALEJANDRA</t>
  </si>
  <si>
    <t>GOGM-900503</t>
  </si>
  <si>
    <t>TABLAS ISR QUINCENALES</t>
  </si>
  <si>
    <t>FIRMA</t>
  </si>
  <si>
    <t>Tarifa del Impuesto Sobre la Renta</t>
  </si>
  <si>
    <t>Límite inferior</t>
  </si>
  <si>
    <t>Límite superior</t>
  </si>
  <si>
    <t>Cuota fija</t>
  </si>
  <si>
    <t>% Sobre excedente</t>
  </si>
  <si>
    <t>del límite inferior</t>
  </si>
  <si>
    <t>En adelante</t>
  </si>
  <si>
    <t>Subsidio al Empleo</t>
  </si>
  <si>
    <t>Para Ingresos de</t>
  </si>
  <si>
    <t>Hasta Ingresos de</t>
  </si>
  <si>
    <t xml:space="preserve"> Subsidio</t>
  </si>
  <si>
    <t>CALCULO NOMINA</t>
  </si>
  <si>
    <t xml:space="preserve">LIMITE </t>
  </si>
  <si>
    <t>INFERIOR</t>
  </si>
  <si>
    <t>EXED</t>
  </si>
  <si>
    <t>LIM INF</t>
  </si>
  <si>
    <t>% S/</t>
  </si>
  <si>
    <t>IMPTO</t>
  </si>
  <si>
    <t>MARGINAL</t>
  </si>
  <si>
    <t xml:space="preserve">CUOTA </t>
  </si>
  <si>
    <t>FIJA</t>
  </si>
  <si>
    <t>A CARGO</t>
  </si>
  <si>
    <t>SUBSIDIO</t>
  </si>
  <si>
    <t xml:space="preserve">A CARGO </t>
  </si>
  <si>
    <t>(FAVOR)</t>
  </si>
  <si>
    <t>CUOTA SINDICAL</t>
  </si>
  <si>
    <t>%</t>
  </si>
  <si>
    <t>PROGRAMA</t>
  </si>
  <si>
    <t xml:space="preserve">Gobernación </t>
  </si>
  <si>
    <t>Deleg y Agencias</t>
  </si>
  <si>
    <t>Hac Pub Mpal</t>
  </si>
  <si>
    <t>Obras Publicas</t>
  </si>
  <si>
    <t>Servic Publicos</t>
  </si>
  <si>
    <t>GUIZAR MACIAS GERARDO MAURICIO</t>
  </si>
  <si>
    <t>RODRIGUEZ QUINTERO MARGARITA</t>
  </si>
  <si>
    <t>NUÑO LOZANO ROSA DELIA</t>
  </si>
  <si>
    <t>BEAS PINZON GUSAVO</t>
  </si>
  <si>
    <t>IBARRA ORTIZ ELISEO</t>
  </si>
  <si>
    <t>CASTAÑEDA LUQUIN VICTOR EDUARDO</t>
  </si>
  <si>
    <t>CARRILLO ESTRADA OSCAR FABIAN</t>
  </si>
  <si>
    <t>NUÑO DONATO CARINA ISABEL</t>
  </si>
  <si>
    <t>CRUZ NUÑO, MARIA DEL CARMEN</t>
  </si>
  <si>
    <t>ARCE, DORA LUZ</t>
  </si>
  <si>
    <t xml:space="preserve"> </t>
  </si>
  <si>
    <t>OCARANZA NAVARRO LOURDES GISELA</t>
  </si>
  <si>
    <t>SAHAGUN CASTELLANOS JOSE ALEJANDRO</t>
  </si>
  <si>
    <t>RODRIGUEZ PEREZ SUSANA FILOMENA</t>
  </si>
  <si>
    <t>HERNANDEZ CARRILLO MA. DEL ROSARIO</t>
  </si>
  <si>
    <t>MILIAN SALAZAR NORMA ALEJANDRA</t>
  </si>
  <si>
    <t>BENITEZ SAHAGUN, MARIA CATALINA</t>
  </si>
  <si>
    <t>GOMEZ GOMEZ CESAR</t>
  </si>
  <si>
    <t>HERNANDEZ BECERRA, JAIRO</t>
  </si>
  <si>
    <t>RUIZ MORA LUZ ELENA</t>
  </si>
  <si>
    <t>MONJO MENDOZA MARGARITA</t>
  </si>
  <si>
    <t>MENDOZA RAMIREZ ANA ISABEL</t>
  </si>
  <si>
    <t>GALLEGOS OROZCO MA. TERESA</t>
  </si>
  <si>
    <t>IBARRA LEPE LORENA JOSEFINA</t>
  </si>
  <si>
    <t>OCAMPO SANCHEZ BENJAMIN</t>
  </si>
  <si>
    <t>ARTEAGA REGALADO ZINTHYA ALEJANDRA</t>
  </si>
  <si>
    <t>ALVAREZ RAMIREZ ALDO MIGUEL</t>
  </si>
  <si>
    <t>BARBA ANZA MANUEL ANTONIO</t>
  </si>
  <si>
    <t>MORENO MEDINA JOEL</t>
  </si>
  <si>
    <t>NUÑO DONATO JONATHAN JOEL</t>
  </si>
  <si>
    <t>JIMENEZ ZUÑIGA ROBERTO CARLOS</t>
  </si>
  <si>
    <t>RODRIGUEZ VEGA MARTHA ELENA</t>
  </si>
  <si>
    <t>SANCHEZ VELAZQUEZ, CATARINA</t>
  </si>
  <si>
    <t>ARMENTA VIRGEN, MARTHA</t>
  </si>
  <si>
    <t>PEREZ ORNELAS XOCHITL MAGDALENA</t>
  </si>
  <si>
    <t>GUZMAN DAMIAN, ROXANA</t>
  </si>
  <si>
    <t>ORNELAS BARAJAS, BLANCA GRISELDA</t>
  </si>
  <si>
    <t>GUIZAR LOMELI ERIKA ZULEMA</t>
  </si>
  <si>
    <t>CARRILLO MONROY FRANCISCO ANTONIO</t>
  </si>
  <si>
    <t>OCEGUERA RIOS, GERMAN</t>
  </si>
  <si>
    <t>GUTIERREZ GAVILANES, ROSINA</t>
  </si>
  <si>
    <t>GOMEZ AGUILAR, SANDRA PATRICIA</t>
  </si>
  <si>
    <t>GARCIA ORDOÑEZ JORGE ALBERTO</t>
  </si>
  <si>
    <t>PEREZ HERNANDEZ GERARDO</t>
  </si>
  <si>
    <t>RAMIREZ GALLARDO, JOAQUIN</t>
  </si>
  <si>
    <t>GONZALEZ LOPEZ, MA ELENA</t>
  </si>
  <si>
    <t>MEDINA DE LA ROSA, JORGE ARTURO</t>
  </si>
  <si>
    <t>GARCIA RUELAS, JOSE ALFREDO</t>
  </si>
  <si>
    <t>ROJAS CHAVARIN, JOSE LUIS</t>
  </si>
  <si>
    <t>MENDOZA YAÑEZ, JUAN MANUEL</t>
  </si>
  <si>
    <t>TIZNADO VELAZQUEZ, GABRIEL</t>
  </si>
  <si>
    <t>NOVOA ALZAGA, LORENZO</t>
  </si>
  <si>
    <t>BOBADILLA ESCATEL, J. ISABEL</t>
  </si>
  <si>
    <t>JIMENEZ DE LOS SANTOS GERARDO</t>
  </si>
  <si>
    <t>MENDEZ MONTES , JUAN JOSE</t>
  </si>
  <si>
    <t>BERNAL RODRIGUEZ MIGUEL</t>
  </si>
  <si>
    <t>RODRIGUEZ AVILA, GUSTAVO</t>
  </si>
  <si>
    <t>OROZCO REYES JOSE</t>
  </si>
  <si>
    <t>VALDEZ JAUREGUI, ABRAHAM</t>
  </si>
  <si>
    <t>RAMIREZ HERNANDEZ JESUS GUADALUPE</t>
  </si>
  <si>
    <t>RAMIREZ IBARRA, EDUARDO</t>
  </si>
  <si>
    <t>RODRIGUEZ RAMIREZ, JUAN CARLOS</t>
  </si>
  <si>
    <t>RAMIREZ IBARRA, JUAN ANTONIO</t>
  </si>
  <si>
    <t>MARTINEZ BUENROSTRO, MANUEL</t>
  </si>
  <si>
    <t>BERNAL GOMEZ ARTURO</t>
  </si>
  <si>
    <t>GÓMEZ ARELLANO JAIME</t>
  </si>
  <si>
    <t>MARTINEZ SOTO JUAN GREGORIO</t>
  </si>
  <si>
    <t>AYALA NUÑO FERNANDO</t>
  </si>
  <si>
    <t>VARGAS VALENZUELA CARLOS</t>
  </si>
  <si>
    <t>REYES ROSALES JOSE LUIS</t>
  </si>
  <si>
    <t>HERNANDEZ PEREZ ANDRES</t>
  </si>
  <si>
    <t>OROZCO GONZALEZ, JOSE SAUL</t>
  </si>
  <si>
    <t>RIVERA VALERIA JULIAN</t>
  </si>
  <si>
    <t>MENDOZA RAMIREZ, ANDRES</t>
  </si>
  <si>
    <t>LOPEZ RODRIGUEZ, JUAN ALBERTO</t>
  </si>
  <si>
    <t>OLIVARES ESPINOZA MARCIAL</t>
  </si>
  <si>
    <t>BAÑUELOS NUÑEZ MIGUEL</t>
  </si>
  <si>
    <t>ARELLANO NUÑEZ, JOSE EDUARDO</t>
  </si>
  <si>
    <t>ENCISO PADILLA JOSÉ FRANCISCO.</t>
  </si>
  <si>
    <t>BAÑUELOS MARCADO JUAN JOSE</t>
  </si>
  <si>
    <t>GOMEZ GOMEZ, FRANCISCO</t>
  </si>
  <si>
    <t>CALERO GÜERO, FELIX</t>
  </si>
  <si>
    <t>ROJO RUELAS, ARTURO</t>
  </si>
  <si>
    <t>VAZQUEZ, EDUARDO</t>
  </si>
  <si>
    <t>MURO LOMELI, JESUS</t>
  </si>
  <si>
    <t>LOPEZ IBARRA, JORGE</t>
  </si>
  <si>
    <t>ESPINOZA RESENDIS, MA ELENA YOLANDA</t>
  </si>
  <si>
    <t>CARBAJAL PEREZ JULIAN ALEJANDRO</t>
  </si>
  <si>
    <t>LOZANO VAZQUEZ EBER EFREN</t>
  </si>
  <si>
    <t>RUELAS RODRIGUEZ, JOSÉ MANUEL</t>
  </si>
  <si>
    <t>ALVARADO NAVARRO JUAN RAMON</t>
  </si>
  <si>
    <t>HERNANDEZ ORNELAS, HORACIO</t>
  </si>
  <si>
    <t>JIMENEZ MONTALVO, JOSE DE JESUS</t>
  </si>
  <si>
    <t>CAMBEROS PIZANO, J. JESUS</t>
  </si>
  <si>
    <t>MONTAÑO HIPOLITO, JORGE</t>
  </si>
  <si>
    <t>JIMENEZ, JOSE REFUGIO</t>
  </si>
  <si>
    <t>NUÑEZ GONZALEZ, FRANCISCO JAVIER</t>
  </si>
  <si>
    <t>ISIORDIA MORALES, ISAIAS TERESO</t>
  </si>
  <si>
    <t>MARTINEZ VAZQUEZ, FRANCISCO</t>
  </si>
  <si>
    <t>AYALA NUÑO GERARDO</t>
  </si>
  <si>
    <t>LEMUS ESCATEL MARIA ANTONIETA</t>
  </si>
  <si>
    <t>RODRIGUEZ PINZON ANA MARIA</t>
  </si>
  <si>
    <t>CORONA ORTIZ, GRACIELA</t>
  </si>
  <si>
    <t>OROZCO CAMACHO, PAMELA</t>
  </si>
  <si>
    <t>VILLA GUZMAN, LILIA FAVIOLA</t>
  </si>
  <si>
    <t>ORNELAS ARCE, SILVIA CONSUELO</t>
  </si>
  <si>
    <t>RODRIGUEZ BECERRA ENGELS</t>
  </si>
  <si>
    <t>MEDINA RODRIGUEZ, FLAVIO</t>
  </si>
  <si>
    <t>RENDON GONZALEZ, VICTOR ISRRAEL</t>
  </si>
  <si>
    <t>SIERRA GARCIA, ABDIEL ALEJANDRO</t>
  </si>
  <si>
    <t>MORALES FLORES SERGIO ALBERTO</t>
  </si>
  <si>
    <t>MARQUEZ GUTIERREZ MANUEL</t>
  </si>
  <si>
    <t>DIAZ MARROQUIN HERMINIO</t>
  </si>
  <si>
    <t>MORALES AVILA FRANCISCO</t>
  </si>
  <si>
    <t>BERNAL RODRIGUEZ HELIODORO</t>
  </si>
  <si>
    <t>GONZALEZ PAREDES CRUZ ALBERTO</t>
  </si>
  <si>
    <t>MARQUEZ BARBA JOSE MANUEL</t>
  </si>
  <si>
    <t>RAMOS VELAZCO CESAR ALEJANDRO</t>
  </si>
  <si>
    <t>GONZALEZ MEDINA MARIO</t>
  </si>
  <si>
    <t>LUNA GARCIA LUCINO</t>
  </si>
  <si>
    <t>ARTEAGA ALVAREZ RENE</t>
  </si>
  <si>
    <t>BALTAZAR NICIO AGUSTIN</t>
  </si>
  <si>
    <t>MORENO GONZALEZ JOSE ANTONIO</t>
  </si>
  <si>
    <t>SANDOVAL MUNGUIA JOSE ANTONIO</t>
  </si>
  <si>
    <t>GARCIA CASTILLO FERNANDO</t>
  </si>
  <si>
    <t>TELLEZ FRANCO CRISTIAN JAVIER</t>
  </si>
  <si>
    <t>VILLALVAZO CESAR GUSTAVO</t>
  </si>
  <si>
    <t>LEON GUTIERREZ FEDERICO</t>
  </si>
  <si>
    <t>AMADOR VALADEZ VICENTE</t>
  </si>
  <si>
    <t>MARTINEZ ALMANZA VICTOR</t>
  </si>
  <si>
    <t>VELAZCO LUIS ALBERTO</t>
  </si>
  <si>
    <t>TORRES MORA EDUARDO</t>
  </si>
  <si>
    <t>HERNANDEZ PADUA RAYMUNDO</t>
  </si>
  <si>
    <t>FLORES REYNA ALEJANDRO</t>
  </si>
  <si>
    <t>DELGADO GARCIA ELVYS</t>
  </si>
  <si>
    <t>MARTINEZ REYES IRMA</t>
  </si>
  <si>
    <t>MELENDREZ MORALES CAROLINA</t>
  </si>
  <si>
    <t>GONZALEZ SOLANO ROBERTO</t>
  </si>
  <si>
    <t>CRUZ NAVARRETE CIRILO</t>
  </si>
  <si>
    <t>BAÑUELOS NUÑEZ JOSE</t>
  </si>
  <si>
    <t>GALEANA HERNANDEZ MA. ISABEL</t>
  </si>
  <si>
    <t>RAMOS CORONADO MARIO RAMON</t>
  </si>
  <si>
    <t>HERNANDEZ FUENTES HECTOR JOEL</t>
  </si>
  <si>
    <t>GONZALEZ SOLANO LETICIA</t>
  </si>
  <si>
    <t>JARQUIN VALENCIA ALEJANDRO</t>
  </si>
  <si>
    <t>ROMERO LAZARO JULIO</t>
  </si>
  <si>
    <t>ESCOBEDO ZAMORA CESAR</t>
  </si>
  <si>
    <t>BERNAL RODRIGUEZ SERGIO</t>
  </si>
  <si>
    <t>GUIZAR MACIAS RODRIGO</t>
  </si>
  <si>
    <t>CAMPANTE SEDANO TERESA</t>
  </si>
  <si>
    <t>SIGALA JIMENEZ, PAVEL</t>
  </si>
  <si>
    <t>MARISCAL CARRILLO SINUE</t>
  </si>
  <si>
    <t>JIMENEZ GUERRERO, SILVIA</t>
  </si>
  <si>
    <t>RUELAS HERNANDEZ AURELIO MOISES</t>
  </si>
  <si>
    <t>GUTIERREZ RAMOS, YAZMIN</t>
  </si>
  <si>
    <t>VALENZUELA GUDIÑO PABLO CESAR</t>
  </si>
  <si>
    <t>TOVAR RODRIGUEZ PEDRO</t>
  </si>
  <si>
    <t>QUINTERO CONTRERAS PALOMA TERESA</t>
  </si>
  <si>
    <t>MARTIN ADAME JOSE LUIS</t>
  </si>
  <si>
    <t>DOMINGUEZ MORA, MA SOCORRO</t>
  </si>
  <si>
    <t>GARCIA VALENCIA, PERLA ROCIO</t>
  </si>
  <si>
    <t>LOPEZ BRIONES DANIELA AURORA</t>
  </si>
  <si>
    <t>MEDINA TOLEDO JOSE ALEJANDRO</t>
  </si>
  <si>
    <t>Regidor</t>
  </si>
  <si>
    <t>Presidente</t>
  </si>
  <si>
    <t>Asesor</t>
  </si>
  <si>
    <t xml:space="preserve">Secretaria </t>
  </si>
  <si>
    <t>Secretaria "B"</t>
  </si>
  <si>
    <t>Secretario Particular</t>
  </si>
  <si>
    <t>Chofer</t>
  </si>
  <si>
    <t>Mensajero</t>
  </si>
  <si>
    <t>Secretario General</t>
  </si>
  <si>
    <t>Auxiliar Administrativo</t>
  </si>
  <si>
    <t>Auxiliar de Intendencia</t>
  </si>
  <si>
    <t>Sindico</t>
  </si>
  <si>
    <t>Oficial Mayor</t>
  </si>
  <si>
    <t>Auxiliar de Recursos Humanos</t>
  </si>
  <si>
    <t>Recepcionista del Modulo de Información</t>
  </si>
  <si>
    <t>Encargado de Informatica</t>
  </si>
  <si>
    <t>Encargado de Comunicación Social</t>
  </si>
  <si>
    <t>Auxiliar de Informatica</t>
  </si>
  <si>
    <t>Encargado de Juridico</t>
  </si>
  <si>
    <t>Oficial Encargado</t>
  </si>
  <si>
    <t>Secretaria</t>
  </si>
  <si>
    <t>Juez</t>
  </si>
  <si>
    <t>Contralor</t>
  </si>
  <si>
    <t>Secretaría</t>
  </si>
  <si>
    <t>Director</t>
  </si>
  <si>
    <t>Auxiliar</t>
  </si>
  <si>
    <t>Encargado</t>
  </si>
  <si>
    <t xml:space="preserve">Director </t>
  </si>
  <si>
    <t>Auxiliar "B"</t>
  </si>
  <si>
    <t>Pomotor</t>
  </si>
  <si>
    <t>Promotor "A"</t>
  </si>
  <si>
    <t>Promotor</t>
  </si>
  <si>
    <t>Encargado de Bomba</t>
  </si>
  <si>
    <t>Agente</t>
  </si>
  <si>
    <t>Agente "B"</t>
  </si>
  <si>
    <t>Encargado de la Hacienda Publica</t>
  </si>
  <si>
    <t>Auxiliar Administrativo "B"</t>
  </si>
  <si>
    <t>Secretaria de Agua Potable</t>
  </si>
  <si>
    <t>Secretaria de Ingresos</t>
  </si>
  <si>
    <t>Secretaria de Egresos</t>
  </si>
  <si>
    <t>Recaudador</t>
  </si>
  <si>
    <t>Auxiliar Contable</t>
  </si>
  <si>
    <t>Encargado de Almacen</t>
  </si>
  <si>
    <t>Auxiliar Tecnico</t>
  </si>
  <si>
    <t>Encargado de Desarrollo Urbano</t>
  </si>
  <si>
    <t>Encargado de Agua Potable y Alcantarillado</t>
  </si>
  <si>
    <t>Operador</t>
  </si>
  <si>
    <t>Albañil y Mantenimiento</t>
  </si>
  <si>
    <t>Auxiliar de Albañil</t>
  </si>
  <si>
    <t>Encargado e Inspector Ganadero</t>
  </si>
  <si>
    <t>Veterinario</t>
  </si>
  <si>
    <t>Auxiliar Intendencia</t>
  </si>
  <si>
    <t>Corralero</t>
  </si>
  <si>
    <t>Matancero</t>
  </si>
  <si>
    <t>Lavador de Viceras</t>
  </si>
  <si>
    <t>Estibador</t>
  </si>
  <si>
    <t>Velador</t>
  </si>
  <si>
    <t>Cargador</t>
  </si>
  <si>
    <t>Auxiliar de Parques y Jardines</t>
  </si>
  <si>
    <t>Jardinero</t>
  </si>
  <si>
    <t>Jardinero "B"</t>
  </si>
  <si>
    <t>Auxiliar de Aseo</t>
  </si>
  <si>
    <t>Auxiliar de Aseo "B"</t>
  </si>
  <si>
    <t>Auxiliar de Aseo "C"</t>
  </si>
  <si>
    <t>Barrendero</t>
  </si>
  <si>
    <t>Chofer "B"</t>
  </si>
  <si>
    <t>Electricista</t>
  </si>
  <si>
    <t>Auxiliar Técnico "A"</t>
  </si>
  <si>
    <t>Fontanero Encargado de Cuadrilla</t>
  </si>
  <si>
    <t>Fontanero</t>
  </si>
  <si>
    <t>Auxiliar de Fontanero</t>
  </si>
  <si>
    <t>Auxilar de Alcantarillado</t>
  </si>
  <si>
    <t>Encargado de Bomba "B"</t>
  </si>
  <si>
    <t>Encargada de Biblioteca</t>
  </si>
  <si>
    <t>Coordinador</t>
  </si>
  <si>
    <t>Promotor "B"</t>
  </si>
  <si>
    <t>Comandante</t>
  </si>
  <si>
    <t>Primer Oficial</t>
  </si>
  <si>
    <t>Alcaide</t>
  </si>
  <si>
    <t>Oficial de Cabina</t>
  </si>
  <si>
    <t>Oficial Administrativo</t>
  </si>
  <si>
    <t>Policia de Linea</t>
  </si>
  <si>
    <t>Médico Municipal</t>
  </si>
  <si>
    <t>Paramedico</t>
  </si>
  <si>
    <t>Medico Legista</t>
  </si>
  <si>
    <t>Trabajadora Social Salud Mental</t>
  </si>
  <si>
    <t>Psicologa</t>
  </si>
  <si>
    <t>Chofer de Ambulancia</t>
  </si>
  <si>
    <t>Supervisor Centro de Acopio</t>
  </si>
  <si>
    <t>Clasificador Centro de Acopio</t>
  </si>
  <si>
    <t>Titular</t>
  </si>
  <si>
    <t>Sala de Regidores</t>
  </si>
  <si>
    <t>Presidencia</t>
  </si>
  <si>
    <t>Secretaría General</t>
  </si>
  <si>
    <t>Sindicatura</t>
  </si>
  <si>
    <t>Oficicialia Mayor Administrativa</t>
  </si>
  <si>
    <t>Comunición Social e Informatica</t>
  </si>
  <si>
    <t>Juridico</t>
  </si>
  <si>
    <t>Registro Civil</t>
  </si>
  <si>
    <t>Juzgados Municipales</t>
  </si>
  <si>
    <t>Contraloría</t>
  </si>
  <si>
    <t>Educación Publica Municipal</t>
  </si>
  <si>
    <t>Mantenimiento de Vehiculos Municipales</t>
  </si>
  <si>
    <t>Participación Ciudadana</t>
  </si>
  <si>
    <t>Promoción Economica</t>
  </si>
  <si>
    <t>Fomento Agropecuario</t>
  </si>
  <si>
    <t>Delegaciones y Agencias</t>
  </si>
  <si>
    <t>Tesoreria Municipal</t>
  </si>
  <si>
    <t>Almacen</t>
  </si>
  <si>
    <t>Impuesto Predial y Catastro</t>
  </si>
  <si>
    <t>Dirección de Padrón y Licencias</t>
  </si>
  <si>
    <t>Obras Publicas y Desarrollo Urbano</t>
  </si>
  <si>
    <t>Mejoramiento Urbano</t>
  </si>
  <si>
    <t>Cementerios</t>
  </si>
  <si>
    <t>Rastro Municipal</t>
  </si>
  <si>
    <t>Mercados</t>
  </si>
  <si>
    <t>Servicios Públicos Municipales</t>
  </si>
  <si>
    <t>Aseo Publico Parques y Jardines</t>
  </si>
  <si>
    <t>Alumbrado Publico</t>
  </si>
  <si>
    <t>Agua, Drenaje y Alcantarillado</t>
  </si>
  <si>
    <t>Cultura</t>
  </si>
  <si>
    <t>Turismo</t>
  </si>
  <si>
    <t>Deportes</t>
  </si>
  <si>
    <t>Seguridad Pública</t>
  </si>
  <si>
    <t>Servicios Medicos</t>
  </si>
  <si>
    <t>Comusida</t>
  </si>
  <si>
    <t>Psicología</t>
  </si>
  <si>
    <t>Protección Civil</t>
  </si>
  <si>
    <t>Banda Municipal</t>
  </si>
  <si>
    <t>Departamento de Ecología</t>
  </si>
  <si>
    <t>CE Mujer</t>
  </si>
  <si>
    <t>Instituto Municipal de Atención a la Juventud</t>
  </si>
  <si>
    <t>ROQM-711218</t>
  </si>
  <si>
    <t>NULR-741102</t>
  </si>
  <si>
    <t>BEPG710212</t>
  </si>
  <si>
    <t>IBOE460510</t>
  </si>
  <si>
    <t>CALV880907</t>
  </si>
  <si>
    <t>CAEO811120</t>
  </si>
  <si>
    <t>NUDC840101</t>
  </si>
  <si>
    <t>CUNC-741123</t>
  </si>
  <si>
    <t>AEUD-570410</t>
  </si>
  <si>
    <t>OANL-880906</t>
  </si>
  <si>
    <t>SACA800103</t>
  </si>
  <si>
    <t>ROPS840705</t>
  </si>
  <si>
    <t>HECR560813</t>
  </si>
  <si>
    <t>MISN-801130</t>
  </si>
  <si>
    <t>BESC-650222</t>
  </si>
  <si>
    <t>GOGC850812</t>
  </si>
  <si>
    <t>HEBJ-850727</t>
  </si>
  <si>
    <t>RUML840911</t>
  </si>
  <si>
    <t>MOMM-670417</t>
  </si>
  <si>
    <t>MERA690207</t>
  </si>
  <si>
    <t>GAOT630125</t>
  </si>
  <si>
    <t>IALL740819</t>
  </si>
  <si>
    <t>OASB-710804</t>
  </si>
  <si>
    <t>AERZ-780203</t>
  </si>
  <si>
    <t>AARA780728</t>
  </si>
  <si>
    <t>BAAM900809</t>
  </si>
  <si>
    <t>MOMJ630818</t>
  </si>
  <si>
    <t>NUDJ850817</t>
  </si>
  <si>
    <t>JIZR880830</t>
  </si>
  <si>
    <t>ROBM840814</t>
  </si>
  <si>
    <t>SAVC-520326</t>
  </si>
  <si>
    <t>NUNJ-550202</t>
  </si>
  <si>
    <t>AEVM-741114</t>
  </si>
  <si>
    <t>PEOX-800205</t>
  </si>
  <si>
    <t>GUBR-810723</t>
  </si>
  <si>
    <t>OOGK-811216</t>
  </si>
  <si>
    <t>OEBB-690414</t>
  </si>
  <si>
    <t>GULE760412</t>
  </si>
  <si>
    <t>CAMF841127</t>
  </si>
  <si>
    <t>OERG-610410</t>
  </si>
  <si>
    <t>GUGR-810807</t>
  </si>
  <si>
    <t>GOAS-800316</t>
  </si>
  <si>
    <t>GAOJ571214</t>
  </si>
  <si>
    <t>PEHG590628</t>
  </si>
  <si>
    <t>RAGJ-730709</t>
  </si>
  <si>
    <t>GOLE-661111</t>
  </si>
  <si>
    <t>MERJ-731129</t>
  </si>
  <si>
    <t>GARA-800123</t>
  </si>
  <si>
    <t>ROCL-550426</t>
  </si>
  <si>
    <t>MEXJ-690916</t>
  </si>
  <si>
    <t>TIVG-641202</t>
  </si>
  <si>
    <t>NOAL-620810</t>
  </si>
  <si>
    <t>BOEI-650827</t>
  </si>
  <si>
    <t>MEMJ-651207</t>
  </si>
  <si>
    <t>BERM850923</t>
  </si>
  <si>
    <t>ROAG-661008</t>
  </si>
  <si>
    <t>VAJA-700316</t>
  </si>
  <si>
    <t>RAHJ-641212</t>
  </si>
  <si>
    <t>RAIE-610830</t>
  </si>
  <si>
    <t>RORJ-800306</t>
  </si>
  <si>
    <t>RAIJ-570704</t>
  </si>
  <si>
    <t>MABM-821208</t>
  </si>
  <si>
    <t>GOAJ-740522</t>
  </si>
  <si>
    <t>RERL630308</t>
  </si>
  <si>
    <t>HEPA580218</t>
  </si>
  <si>
    <t>OOGS-770220</t>
  </si>
  <si>
    <t>RIVJ711104</t>
  </si>
  <si>
    <t>MERA-590803</t>
  </si>
  <si>
    <t>LORJ-810624</t>
  </si>
  <si>
    <t>OIEM830602</t>
  </si>
  <si>
    <t>BANM660110</t>
  </si>
  <si>
    <t>AENE-720910</t>
  </si>
  <si>
    <t>EIPF-810103</t>
  </si>
  <si>
    <t>BAMJ930603</t>
  </si>
  <si>
    <t>GOGF-721109</t>
  </si>
  <si>
    <t>CAGF-670614</t>
  </si>
  <si>
    <t>RORA-730303</t>
  </si>
  <si>
    <t>VAED4603287P8</t>
  </si>
  <si>
    <t>MULJ-791022</t>
  </si>
  <si>
    <t>LOIJ-650911</t>
  </si>
  <si>
    <t>EIRM-620814</t>
  </si>
  <si>
    <t>CAPJ-820420</t>
  </si>
  <si>
    <t>LOVE-830823</t>
  </si>
  <si>
    <t>RURM-660709</t>
  </si>
  <si>
    <t>AANJ-740627</t>
  </si>
  <si>
    <t>HEOH-850527</t>
  </si>
  <si>
    <t>JIMJ-850318</t>
  </si>
  <si>
    <t>CAPJ-641225</t>
  </si>
  <si>
    <t>MOHJ-640413</t>
  </si>
  <si>
    <t>XXJR-650704</t>
  </si>
  <si>
    <t>NUGF-851021</t>
  </si>
  <si>
    <t>IIMI-791003</t>
  </si>
  <si>
    <t>MAVF-341021</t>
  </si>
  <si>
    <t>AANG-601106</t>
  </si>
  <si>
    <t>COOG-660822</t>
  </si>
  <si>
    <t>OOCP-871008</t>
  </si>
  <si>
    <t>OEAS-821223</t>
  </si>
  <si>
    <t>ROBE780329</t>
  </si>
  <si>
    <t>MERF-730804</t>
  </si>
  <si>
    <t>REGV-830717</t>
  </si>
  <si>
    <t>SIGA-790918</t>
  </si>
  <si>
    <t>GOMM-530120</t>
  </si>
  <si>
    <t>VEGL-800602</t>
  </si>
  <si>
    <t>MARI-791027</t>
  </si>
  <si>
    <t>EOZC-760422</t>
  </si>
  <si>
    <t>CACT-721123</t>
  </si>
  <si>
    <t>SIJP-681105</t>
  </si>
  <si>
    <t>MACS-881017</t>
  </si>
  <si>
    <t>JIGS-730417</t>
  </si>
  <si>
    <t>RUHA830602</t>
  </si>
  <si>
    <t>GURJ-820528</t>
  </si>
  <si>
    <t>VAGP-870114</t>
  </si>
  <si>
    <t>TORP-820116</t>
  </si>
  <si>
    <t>QUCP-871001</t>
  </si>
  <si>
    <t>MAAJ660804</t>
  </si>
  <si>
    <t>DOMS-670427</t>
  </si>
  <si>
    <t>GAVP-830902</t>
  </si>
  <si>
    <t>LOBD820907</t>
  </si>
  <si>
    <t>02/10/012</t>
  </si>
  <si>
    <t>01/0/2012</t>
  </si>
  <si>
    <t>01/10/212</t>
  </si>
  <si>
    <t>C.U.R.P.</t>
  </si>
  <si>
    <t>ROQM711218MJCDNR00</t>
  </si>
  <si>
    <t>NULR741102MJCXZS00</t>
  </si>
  <si>
    <t>BEAG730312HJCSBD07</t>
  </si>
  <si>
    <t>BEPG710212HJCSNS02</t>
  </si>
  <si>
    <t>AAMM770720MJCLRR00</t>
  </si>
  <si>
    <t>CAEO811120HJCRSS03</t>
  </si>
  <si>
    <t>NUDC840101MJCXNROO</t>
  </si>
  <si>
    <t>AEUD570410MJCRLR07</t>
  </si>
  <si>
    <t>OANL880906MJCCVR05</t>
  </si>
  <si>
    <t>SACA800103HJCHSL01</t>
  </si>
  <si>
    <t>ROPS840705MJCDRS09</t>
  </si>
  <si>
    <t>MISN801130MJCLLR00</t>
  </si>
  <si>
    <t>BESC650322MJCNHT07</t>
  </si>
  <si>
    <t>GOGC850812HJCMNS02</t>
  </si>
  <si>
    <t>HEBJ850727HJCRCR05</t>
  </si>
  <si>
    <t>MOMM670417MJCNNR03</t>
  </si>
  <si>
    <t>MERA690207MJCNMN09</t>
  </si>
  <si>
    <t>GAOT630125MJCLRR01</t>
  </si>
  <si>
    <t>IALL740819MJCBPR02</t>
  </si>
  <si>
    <t>OASB710804HJCCNN04</t>
  </si>
  <si>
    <t>AERZ780203MJCRGN09</t>
  </si>
  <si>
    <t>BAAM900809HCSRNN02</t>
  </si>
  <si>
    <t>MOMJ630818HJCRDL03</t>
  </si>
  <si>
    <t>NUDJ850817HJCXNN06</t>
  </si>
  <si>
    <t>JIZR880830HDFMXB06</t>
  </si>
  <si>
    <t>ROVM840814MJCDGRO07</t>
  </si>
  <si>
    <t>SABVC520326MJCNLT03</t>
  </si>
  <si>
    <t>NUNJ550202HZSXXS06</t>
  </si>
  <si>
    <t>AEVM741114MJCRRR12</t>
  </si>
  <si>
    <t>PEOX800205MJCRRC06</t>
  </si>
  <si>
    <t>GUDR810723MJCZMX07</t>
  </si>
  <si>
    <t>OOGK811216MJCRRR09</t>
  </si>
  <si>
    <t>OEBB690414MJCRRL04</t>
  </si>
  <si>
    <t>GULE760412MJCZMR08</t>
  </si>
  <si>
    <t>CAMF841127HJCRNR00</t>
  </si>
  <si>
    <t>OERG610410HJCSSR07</t>
  </si>
  <si>
    <t>GUGR810907MJCTVS06</t>
  </si>
  <si>
    <t>GOAS800316MJCMGN09</t>
  </si>
  <si>
    <t>GAOJ571214HJCRRR09</t>
  </si>
  <si>
    <t>GOGM900503MJCNMR05</t>
  </si>
  <si>
    <t>PEHG590628HNERRR00</t>
  </si>
  <si>
    <t>RAGJ730709HJCMLQ04</t>
  </si>
  <si>
    <t>GOLE661111MJCNPL04</t>
  </si>
  <si>
    <t>MERJ731129HJCDSR06</t>
  </si>
  <si>
    <t>GARA800123HJCRLL06</t>
  </si>
  <si>
    <t>ROCL550426HSLJHS06</t>
  </si>
  <si>
    <t>MEXJ690916HJCNXN02</t>
  </si>
  <si>
    <t>TIVG641202HJCZLB06</t>
  </si>
  <si>
    <t>NOAL620810HJCVLR09</t>
  </si>
  <si>
    <t>BOEI650827HJCBSS04</t>
  </si>
  <si>
    <t>MEMJ651207HJCNLL06</t>
  </si>
  <si>
    <t>BERM850923HJCRDG02</t>
  </si>
  <si>
    <t>ROAG661008HJCDVS04</t>
  </si>
  <si>
    <t>VAJA700316HJCLRB04</t>
  </si>
  <si>
    <t>RAHJ641212HJCMRS01</t>
  </si>
  <si>
    <t>RAIE610830HJCMBD09</t>
  </si>
  <si>
    <t>RORJ800306HJCDMN06</t>
  </si>
  <si>
    <t>RAIJ570704HJCMBN05</t>
  </si>
  <si>
    <t>MABM821208HJCRNN02</t>
  </si>
  <si>
    <t>GOAJ740522HJCMRM00</t>
  </si>
  <si>
    <t>RERL630308HJCYSS08</t>
  </si>
  <si>
    <t>HEPA580218HJCRRN00</t>
  </si>
  <si>
    <t>OOGS770220HJCRNL07</t>
  </si>
  <si>
    <t>MERA590204HJCNMN00</t>
  </si>
  <si>
    <t>LORJ810624HJCPDN05</t>
  </si>
  <si>
    <t>AENE720910HJCRXD05</t>
  </si>
  <si>
    <t>EIPF810103HJCNDR06</t>
  </si>
  <si>
    <t>RORA730303HJCJLR02</t>
  </si>
  <si>
    <t>XXVE460328HJCXZD05</t>
  </si>
  <si>
    <t>MULJ791022HJCRMS05</t>
  </si>
  <si>
    <t>LOIJ650911HJCPBR08</t>
  </si>
  <si>
    <t>EIRE620814MJCSSL07</t>
  </si>
  <si>
    <t>CAPJ820420HJCRRL05</t>
  </si>
  <si>
    <t>RURM660609HJCLDN05</t>
  </si>
  <si>
    <t>HEOH850527HJCRRR09</t>
  </si>
  <si>
    <t>JIMJ850318HJCMNS03</t>
  </si>
  <si>
    <t>CAPJ641225HJCMZS06</t>
  </si>
  <si>
    <t>MOHJ640413HJCNPS08</t>
  </si>
  <si>
    <t>JIXR650704HJCMXF05</t>
  </si>
  <si>
    <t>NUGF851021HJCXNR03</t>
  </si>
  <si>
    <t>IIMI791003HJCSRS09</t>
  </si>
  <si>
    <t>MAVF340302HJCRZR03</t>
  </si>
  <si>
    <t>COOG660822MJCRRR04</t>
  </si>
  <si>
    <t>OOCP871008MJCRMM01</t>
  </si>
  <si>
    <t>OEAS821223MJCRRL02</t>
  </si>
  <si>
    <t>ROBE780329HNTDCN07</t>
  </si>
  <si>
    <t>MERF730804HJCDDL01</t>
  </si>
  <si>
    <t>REGV830717HJCNNC23</t>
  </si>
  <si>
    <t>SIGA790918HJCRRB04</t>
  </si>
  <si>
    <t>GOMM530420HCMNDR02</t>
  </si>
  <si>
    <t>VEGL800602HNTLDS08</t>
  </si>
  <si>
    <t>MARI791027MJCRYR01</t>
  </si>
  <si>
    <t>EOZC760422HJCSMS08</t>
  </si>
  <si>
    <t>CACT721123MJCMDR01</t>
  </si>
  <si>
    <t>SIJP681105HJCGMV07</t>
  </si>
  <si>
    <t>JIGS730417MJCMRL01</t>
  </si>
  <si>
    <t>RUHA830602HJCLRR00</t>
  </si>
  <si>
    <t>GURY820528MJCTMZ00</t>
  </si>
  <si>
    <t>VAGP870114HJCLDB07</t>
  </si>
  <si>
    <t>TORP820116HJCVDD02</t>
  </si>
  <si>
    <t>MAAJ660804HZSRDS02</t>
  </si>
  <si>
    <t>DOMS670627MJCMRC19</t>
  </si>
  <si>
    <t>GAVP830902MBCRLR09</t>
  </si>
  <si>
    <t>DEPTO.</t>
  </si>
  <si>
    <t>MIREYA ALBA MARTINEZ</t>
  </si>
  <si>
    <t>Comunicación social</t>
  </si>
  <si>
    <t>Informe de compatibilidad para NOM AHUALULCO 1A OCTUBRE 2012.xls</t>
  </si>
  <si>
    <t>Ejecutar el 24/10/2012 11:43</t>
  </si>
  <si>
    <t>Las siguientes características de este libro no son compatibles con versiones anteriores de Excel. Estas características podrían perderse o degradarse si guarda el libro con un formato de archivo anterior.</t>
  </si>
  <si>
    <t>Pérdida menor de fidelidad</t>
  </si>
  <si>
    <t>Nº de apariciones</t>
  </si>
  <si>
    <t>Algunas celdas o estilos de este libro contienen un formato no admitido en el formato de archivo seleccionado. Estos formatos se convertirán al formato más cercano disponible.</t>
  </si>
  <si>
    <t>TORRES VIRGEN MARIA GUADALUPE</t>
  </si>
  <si>
    <t>AUXILIAR</t>
  </si>
  <si>
    <t>ZARATE ORTIZ JULIO CESAR</t>
  </si>
  <si>
    <t>OIZJ-761024</t>
  </si>
  <si>
    <t>ZAOJ761024HJCRRL07</t>
  </si>
  <si>
    <t>OLIMPIA  YADIRA CHAVARIN NUÑO</t>
  </si>
  <si>
    <t xml:space="preserve">Secretaria Ingresos </t>
  </si>
  <si>
    <t xml:space="preserve">VIVANCO EVANGELISTA ARMANDO </t>
  </si>
  <si>
    <t>MONROY HUERTA MIGUEL</t>
  </si>
  <si>
    <t xml:space="preserve">BERNAL MEDINA FELIPE ANTONIO </t>
  </si>
  <si>
    <t>FLORES CORONADO JUAN</t>
  </si>
  <si>
    <t>JARAMILLO TORRES LUIS FELIPE</t>
  </si>
  <si>
    <t>SANCHEZ VILLA ROSA GUADALUPE</t>
  </si>
  <si>
    <t>RODRIGUEZ RUIZ FELISA</t>
  </si>
  <si>
    <t>SANCHEZ LEMUS EDUARDO LEONEL</t>
  </si>
  <si>
    <t>ZEPEDA VILLALVAZO AGUSTIN</t>
  </si>
  <si>
    <t xml:space="preserve">VILLA RODRIGUEZ OMAR </t>
  </si>
  <si>
    <t>Auxxiliar Tecnico</t>
  </si>
  <si>
    <t>ALBA MARTINEZ SERGIO</t>
  </si>
  <si>
    <t xml:space="preserve">Supervisor de Obra </t>
  </si>
  <si>
    <t xml:space="preserve">MARTINEZ TORRES JORGE LUIS </t>
  </si>
  <si>
    <t xml:space="preserve">ZAMORA GOMEZ JOSE LUIS </t>
  </si>
  <si>
    <t xml:space="preserve">ALVAREZ OMAR </t>
  </si>
  <si>
    <t>Auxiliar intendencia</t>
  </si>
  <si>
    <t>HARO ESPARZA CARLOS ALBERTO</t>
  </si>
  <si>
    <t>REYES ROSALES VERONICA SELENE</t>
  </si>
  <si>
    <t xml:space="preserve">Auxiliar Parques y Jardines </t>
  </si>
  <si>
    <t>A LA 2 DA. QUINCENA DE</t>
  </si>
  <si>
    <t>OCTUBRE DEL 2012</t>
  </si>
  <si>
    <t>ALCANTAR PADILLA EDUARDO</t>
  </si>
  <si>
    <t>ALCANTAR PADILLA JANNET</t>
  </si>
  <si>
    <t>ROBLES COVARRUBIAS MA. GUADALUPE</t>
  </si>
  <si>
    <t>ALCANTAR PADILLA CESAR</t>
  </si>
  <si>
    <t>ARELLANO ESPINOZA ABRHAM</t>
  </si>
  <si>
    <t xml:space="preserve">GONZALEZ SANCHEZ J. EMMANUEL </t>
  </si>
  <si>
    <t xml:space="preserve">LONGINO SIERRA GUILLERMO </t>
  </si>
  <si>
    <t>IBARRA VILLAFAN REFUGIO</t>
  </si>
  <si>
    <t xml:space="preserve">Auxiliar de Aseo </t>
  </si>
  <si>
    <t xml:space="preserve">AGUIRRE MARMOLEJO JESUS </t>
  </si>
  <si>
    <t>Auxiliar de Aseo" B"</t>
  </si>
  <si>
    <t xml:space="preserve">BAÑUELOS MERCADO J. RAMON </t>
  </si>
  <si>
    <t>FLORES GARCIA ARMANDO</t>
  </si>
  <si>
    <t>Promotor" A"</t>
  </si>
  <si>
    <t>YOZMIT GUTIERREZ</t>
  </si>
  <si>
    <t>GUZMAN OLIVARES TERESA</t>
  </si>
  <si>
    <t>Encargada de Auditorio</t>
  </si>
  <si>
    <t>GOMEZ CARLOS</t>
  </si>
  <si>
    <t>JIMENEZ SANTOYO MARTHA</t>
  </si>
  <si>
    <t>Sub-Comandante</t>
  </si>
  <si>
    <t>OMAR ALCAYA ALCANTARA</t>
  </si>
  <si>
    <t>DIGNA GRICELDA SALAZAR PEREZ</t>
  </si>
  <si>
    <t>Servicioos Medicos</t>
  </si>
  <si>
    <t xml:space="preserve">TRINIDAD RAMIREZ JOSE ROMAN </t>
  </si>
  <si>
    <t>HERNANDEZ TORRES ANDRES</t>
  </si>
  <si>
    <t>SIGALA GARCIA FRANCISCO ALEJANDRO</t>
  </si>
  <si>
    <t>TORRES PAREDES LORENA</t>
  </si>
  <si>
    <t>JEFE</t>
  </si>
  <si>
    <t>GONZALEZ ANAYA MANUEL</t>
  </si>
  <si>
    <t>R&lt;ecolecor</t>
  </si>
  <si>
    <t>BAÑUELOS MERCADO GUILLERMO</t>
  </si>
  <si>
    <t xml:space="preserve">BANUELOS NUÑES J. JOSE </t>
  </si>
  <si>
    <t>FLORES IBARRA DANIEL</t>
  </si>
  <si>
    <t>QUIÑONES VILLA  MIGUEL ANGEL</t>
  </si>
  <si>
    <t xml:space="preserve">RAMIREZ HERNANDEZ JAVIER ANGEL </t>
  </si>
  <si>
    <t>ALZAGA AVILA SERVANDO</t>
  </si>
  <si>
    <t>FREGOSO PEREZ TERESA</t>
  </si>
  <si>
    <t>TORRES GODOY IGNACIA</t>
  </si>
  <si>
    <t>ATAYDE MARIA LUISA</t>
  </si>
  <si>
    <t>FLORES CASTILLO JOSE MARTIN</t>
  </si>
  <si>
    <t>HERNANDEZ CARRILLO ROGELIO</t>
  </si>
  <si>
    <t xml:space="preserve">MORENO GONZALEZ  MARISELA </t>
  </si>
  <si>
    <t>HERNANDEZ CAMPOS SABINO</t>
  </si>
  <si>
    <t>SOLIS HERNANDEZ ROSENDO</t>
  </si>
  <si>
    <t xml:space="preserve">OROZCO GARCIA KARLA GISELA </t>
  </si>
  <si>
    <t>ENCISO GARCIA LIDIA</t>
  </si>
  <si>
    <t>EIGL-550221</t>
  </si>
  <si>
    <t>EIGL550221MGCNRD16</t>
  </si>
  <si>
    <t>PEREZ MONTES CLAUDIA MARIA</t>
  </si>
  <si>
    <t>PEMC-811029</t>
  </si>
  <si>
    <t>PEMC811029MJCRNL08</t>
  </si>
  <si>
    <t>CHAVARIN HERNANDEZ JOSE GUADALUPE</t>
  </si>
  <si>
    <t>CAHG-7508-27</t>
  </si>
  <si>
    <t>CAHG750827HJCHRD01</t>
  </si>
  <si>
    <t>NAVARRO CARO ALEJANDRO JACOB</t>
  </si>
  <si>
    <t>Planeacion</t>
  </si>
  <si>
    <t>NUÑO DONATO VICTOR HUGO</t>
  </si>
  <si>
    <t>Gestion de Programas</t>
  </si>
  <si>
    <t xml:space="preserve">MARTINEZ CORONA ELIOT JOSE JAVIER </t>
  </si>
  <si>
    <t xml:space="preserve">Aux. Administrativo </t>
  </si>
  <si>
    <t>GOMEZ OJEDA MARIA DE LA PAZ</t>
  </si>
  <si>
    <t>GOOP-720610</t>
  </si>
  <si>
    <t>GOOP720610MJCMJZ02</t>
  </si>
  <si>
    <t>Auxiliar  Intendencia</t>
  </si>
  <si>
    <t>RODRIGUEZ ANA LAURA</t>
  </si>
  <si>
    <t>Encargada Galerias</t>
  </si>
  <si>
    <t>CHAVAVARRIA VERDIN EVA MARIA</t>
  </si>
  <si>
    <t>MARTINEZ LOPEZ ANGEL</t>
  </si>
  <si>
    <t xml:space="preserve">TIZNADO CAMACHO EDGAR  GABRIEL </t>
  </si>
  <si>
    <t>JIMENEZ ESCOBEDO RUTH BETZABE</t>
  </si>
  <si>
    <t>Nutriologa</t>
  </si>
  <si>
    <t>Nutricion</t>
  </si>
  <si>
    <t>HERNANDEZ CARRILLO AMED ALEJANDRO</t>
  </si>
  <si>
    <t>MENDIOLA TORRES RUBEN</t>
  </si>
  <si>
    <t>EVANGELISTA GUERRERO ROSALINA</t>
  </si>
  <si>
    <t>Director Recursos Humanos</t>
  </si>
  <si>
    <t>EAGR460117MJCVRS04</t>
  </si>
  <si>
    <t>EAGR-460117</t>
  </si>
  <si>
    <t>CEDANO SALCEDO NORBERTO</t>
  </si>
  <si>
    <t>SANCHEZ VELAZQUEZ CATARINA</t>
  </si>
  <si>
    <t>VEGA ANDRADE ALFREDO</t>
  </si>
  <si>
    <t xml:space="preserve">GOMEZ QUINTERO MA. ELENA </t>
  </si>
  <si>
    <t>GARCIA RODRIGUEZ ROSA</t>
  </si>
  <si>
    <t>MEDINA RAMIREZ JOSE FELIX</t>
  </si>
  <si>
    <t>AYALA MONJO ARACELI CECILIA</t>
  </si>
  <si>
    <t>GONZALEZ VALLEJO GUSTAVO</t>
  </si>
  <si>
    <t>MONJO MENDOZA GONZALO</t>
  </si>
  <si>
    <t>SOLIS ROBLES MA. FELIX</t>
  </si>
  <si>
    <t>ARREOLA ALVAREZ JOSE BLADIMIR</t>
  </si>
  <si>
    <t>GUTIERREZ BECERRA MARTHA PATRICIA</t>
  </si>
  <si>
    <t>Comunicación social e</t>
  </si>
  <si>
    <t>BEAS PINZON GUSTAVO</t>
  </si>
  <si>
    <t>VILLA TORRES ELIAZAR</t>
  </si>
  <si>
    <t>MOYA GARCIA MA. DEL ROCIO</t>
  </si>
  <si>
    <t>NAVARRO CARO EDGAR ESAU</t>
  </si>
  <si>
    <t>CARRILLO ESTRADA JORGE LUIS</t>
  </si>
  <si>
    <t>RUBIO RAMIREZ AMAYRANI MICHELLE</t>
  </si>
  <si>
    <t>HERNANDEZ MORA ISAIAS</t>
  </si>
  <si>
    <t>ALBA MARTINEZ SERGIO OCTAVIO</t>
  </si>
  <si>
    <t xml:space="preserve">ALVAREZ GOMEZ OMAR GERARDO </t>
  </si>
  <si>
    <t>HERNANDEZ RAMIREZ JOSE RICARDO</t>
  </si>
  <si>
    <t>VELAZQUEZ MONTES SOCORRO</t>
  </si>
  <si>
    <t>CASTRO JIMENEZ MARCELA CADEREYTA</t>
  </si>
  <si>
    <t>YOZMIT ALEXIS GUTIERREZ FIGUEROA</t>
  </si>
  <si>
    <t>GOMEZ VARGAS CARLOS</t>
  </si>
  <si>
    <t>GONZALEZ CRUZ ELVER DANIEL</t>
  </si>
  <si>
    <t>Transparencia</t>
  </si>
  <si>
    <t>Bombero</t>
  </si>
  <si>
    <t>PICHARDO LOPEZ CLAUDIA FABIOLA</t>
  </si>
  <si>
    <t>JIER850214</t>
  </si>
  <si>
    <t>JIER850214MJCMST06</t>
  </si>
  <si>
    <t>R.F.C</t>
  </si>
  <si>
    <t xml:space="preserve">                                                                              NOMINA CORRESPONDIENTE A LA 1ER. QUINCENA DEL MES DE NOVIEMBRE</t>
  </si>
  <si>
    <t xml:space="preserve">                 H. AYUNTAMIENTO DE AHUALULCO DE MERCADO, JALISCO</t>
  </si>
  <si>
    <t xml:space="preserve">                                                ADMINISTRACION 2012-2015</t>
  </si>
  <si>
    <t>Recep. del Modulo de Inf.</t>
  </si>
  <si>
    <t>Servicios Públicos Mpales.</t>
  </si>
  <si>
    <t>Inst. Mpal. de Atención a la Juventud</t>
  </si>
  <si>
    <t>GOQM-660102</t>
  </si>
  <si>
    <t>GOQE660102MJCMNL08</t>
  </si>
  <si>
    <t>GARR-600425</t>
  </si>
  <si>
    <t>GARR600425MJCRDS01</t>
  </si>
  <si>
    <t>Encagarda</t>
  </si>
  <si>
    <t>Recolecor</t>
  </si>
  <si>
    <t>ARCE DORA LUZ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</si>
</sst>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1"/>
      <color indexed="12"/>
      <name val="Century Gothic"/>
      <family val="2"/>
    </font>
    <font>
      <b/>
      <sz val="11"/>
      <name val="Century Gothic"/>
      <family val="2"/>
    </font>
    <font>
      <b/>
      <sz val="11"/>
      <color indexed="10"/>
      <name val="Century Gothic"/>
      <family val="2"/>
    </font>
    <font>
      <sz val="8"/>
      <name val="Arial"/>
      <family val="2"/>
    </font>
    <font>
      <b/>
      <sz val="10"/>
      <name val="Century Gothic"/>
      <family val="2"/>
    </font>
    <font>
      <b/>
      <sz val="8"/>
      <name val="Calibri"/>
      <family val="2"/>
    </font>
    <font>
      <sz val="11"/>
      <color theme="1"/>
      <name val="Arial"/>
      <family val="2"/>
    </font>
    <font>
      <b/>
      <sz val="8"/>
      <color rgb="FF00000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name val="Arial"/>
      <family val="2"/>
    </font>
    <font>
      <sz val="10"/>
      <color theme="1"/>
      <name val="Century Gothic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0"/>
      <name val="Arial"/>
    </font>
    <font>
      <b/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1" applyFont="0" applyFill="0" applyAlignment="0" applyProtection="0"/>
    <xf numFmtId="0" fontId="11" fillId="0" borderId="0"/>
    <xf numFmtId="9" fontId="1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216">
    <xf numFmtId="0" fontId="0" fillId="0" borderId="0" xfId="0"/>
    <xf numFmtId="43" fontId="6" fillId="0" borderId="2" xfId="2" applyFont="1" applyFill="1" applyBorder="1" applyAlignment="1"/>
    <xf numFmtId="43" fontId="6" fillId="0" borderId="2" xfId="2" applyFont="1" applyFill="1" applyBorder="1" applyAlignment="1">
      <alignment horizontal="center"/>
    </xf>
    <xf numFmtId="43" fontId="5" fillId="0" borderId="2" xfId="2" applyFont="1" applyFill="1" applyBorder="1" applyAlignment="1">
      <alignment horizontal="center"/>
    </xf>
    <xf numFmtId="43" fontId="6" fillId="0" borderId="3" xfId="2" applyFont="1" applyFill="1" applyBorder="1" applyAlignment="1">
      <alignment horizontal="center"/>
    </xf>
    <xf numFmtId="43" fontId="5" fillId="0" borderId="3" xfId="2" applyFont="1" applyFill="1" applyBorder="1" applyAlignment="1">
      <alignment horizontal="center"/>
    </xf>
    <xf numFmtId="43" fontId="5" fillId="0" borderId="4" xfId="2" applyFont="1" applyFill="1" applyBorder="1" applyAlignment="1">
      <alignment horizontal="center"/>
    </xf>
    <xf numFmtId="43" fontId="5" fillId="0" borderId="5" xfId="2" applyFont="1" applyFill="1" applyBorder="1" applyAlignment="1">
      <alignment horizontal="center"/>
    </xf>
    <xf numFmtId="43" fontId="6" fillId="0" borderId="4" xfId="2" applyFont="1" applyFill="1" applyBorder="1" applyAlignment="1">
      <alignment horizontal="center"/>
    </xf>
    <xf numFmtId="43" fontId="6" fillId="0" borderId="5" xfId="2" applyFont="1" applyFill="1" applyBorder="1" applyAlignment="1">
      <alignment horizontal="center"/>
    </xf>
    <xf numFmtId="43" fontId="6" fillId="0" borderId="6" xfId="2" applyFont="1" applyFill="1" applyBorder="1" applyAlignment="1">
      <alignment horizontal="center"/>
    </xf>
    <xf numFmtId="43" fontId="5" fillId="0" borderId="7" xfId="2" applyFont="1" applyFill="1" applyBorder="1" applyAlignment="1">
      <alignment horizontal="center"/>
    </xf>
    <xf numFmtId="43" fontId="6" fillId="0" borderId="7" xfId="2" applyFont="1" applyFill="1" applyBorder="1" applyAlignment="1">
      <alignment horizontal="center"/>
    </xf>
    <xf numFmtId="0" fontId="4" fillId="0" borderId="1" xfId="0" applyFont="1" applyFill="1" applyBorder="1"/>
    <xf numFmtId="43" fontId="6" fillId="0" borderId="0" xfId="2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/>
    <xf numFmtId="43" fontId="7" fillId="0" borderId="0" xfId="2" applyFont="1" applyFill="1" applyBorder="1"/>
    <xf numFmtId="43" fontId="7" fillId="0" borderId="0" xfId="2" applyFont="1" applyFill="1" applyBorder="1" applyAlignment="1">
      <alignment horizontal="center"/>
    </xf>
    <xf numFmtId="0" fontId="6" fillId="0" borderId="8" xfId="0" applyFont="1" applyFill="1" applyBorder="1"/>
    <xf numFmtId="43" fontId="6" fillId="0" borderId="4" xfId="2" applyFont="1" applyFill="1" applyBorder="1"/>
    <xf numFmtId="43" fontId="4" fillId="0" borderId="4" xfId="2" applyFont="1" applyFill="1" applyBorder="1"/>
    <xf numFmtId="0" fontId="6" fillId="0" borderId="9" xfId="0" applyFont="1" applyFill="1" applyBorder="1"/>
    <xf numFmtId="0" fontId="3" fillId="0" borderId="1" xfId="0" applyFont="1" applyFill="1" applyBorder="1"/>
    <xf numFmtId="43" fontId="3" fillId="0" borderId="1" xfId="2" applyFont="1" applyFill="1" applyBorder="1"/>
    <xf numFmtId="43" fontId="3" fillId="0" borderId="1" xfId="2" applyFont="1" applyFill="1" applyBorder="1" applyAlignment="1">
      <alignment horizontal="center"/>
    </xf>
    <xf numFmtId="4" fontId="3" fillId="0" borderId="1" xfId="0" applyNumberFormat="1" applyFont="1" applyFill="1" applyBorder="1"/>
    <xf numFmtId="43" fontId="3" fillId="0" borderId="0" xfId="2" applyFont="1" applyFill="1" applyBorder="1"/>
    <xf numFmtId="43" fontId="3" fillId="0" borderId="0" xfId="2" applyFont="1" applyFill="1" applyBorder="1" applyAlignment="1">
      <alignment horizontal="center"/>
    </xf>
    <xf numFmtId="4" fontId="3" fillId="0" borderId="0" xfId="0" applyNumberFormat="1" applyFont="1" applyFill="1" applyBorder="1"/>
    <xf numFmtId="43" fontId="4" fillId="0" borderId="10" xfId="2" applyFont="1" applyFill="1" applyBorder="1"/>
    <xf numFmtId="43" fontId="4" fillId="0" borderId="11" xfId="2" applyFont="1" applyFill="1" applyBorder="1"/>
    <xf numFmtId="43" fontId="4" fillId="0" borderId="8" xfId="2" applyFont="1" applyFill="1" applyBorder="1" applyAlignment="1">
      <alignment horizontal="center"/>
    </xf>
    <xf numFmtId="43" fontId="4" fillId="0" borderId="9" xfId="2" applyFont="1" applyFill="1" applyBorder="1" applyAlignment="1">
      <alignment horizontal="center"/>
    </xf>
    <xf numFmtId="43" fontId="4" fillId="0" borderId="12" xfId="2" applyFont="1" applyFill="1" applyBorder="1"/>
    <xf numFmtId="0" fontId="5" fillId="0" borderId="1" xfId="0" applyFont="1" applyFill="1" applyBorder="1"/>
    <xf numFmtId="0" fontId="5" fillId="0" borderId="1" xfId="0" applyNumberFormat="1" applyFont="1" applyFill="1" applyBorder="1"/>
    <xf numFmtId="43" fontId="6" fillId="0" borderId="0" xfId="0" applyNumberFormat="1" applyFont="1" applyFill="1" applyBorder="1"/>
    <xf numFmtId="43" fontId="4" fillId="0" borderId="2" xfId="2" applyFont="1" applyFill="1" applyBorder="1" applyAlignment="1">
      <alignment horizontal="center"/>
    </xf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0" applyNumberFormat="1" applyFont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0" xfId="0" applyFont="1" applyBorder="1"/>
    <xf numFmtId="0" fontId="4" fillId="0" borderId="0" xfId="0" applyFont="1"/>
    <xf numFmtId="4" fontId="9" fillId="0" borderId="13" xfId="0" applyNumberFormat="1" applyFont="1" applyBorder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6" xfId="0" applyFont="1" applyFill="1" applyBorder="1"/>
    <xf numFmtId="0" fontId="4" fillId="0" borderId="6" xfId="0" applyFont="1" applyFill="1" applyBorder="1"/>
    <xf numFmtId="43" fontId="4" fillId="0" borderId="6" xfId="2" applyFont="1" applyFill="1" applyBorder="1"/>
    <xf numFmtId="0" fontId="4" fillId="0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4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/>
    <xf numFmtId="43" fontId="3" fillId="0" borderId="0" xfId="2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43" fontId="4" fillId="0" borderId="16" xfId="2" applyFont="1" applyFill="1" applyBorder="1" applyAlignment="1">
      <alignment horizontal="center"/>
    </xf>
    <xf numFmtId="0" fontId="3" fillId="0" borderId="3" xfId="0" applyFont="1" applyBorder="1"/>
    <xf numFmtId="0" fontId="3" fillId="0" borderId="17" xfId="0" applyFont="1" applyBorder="1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9" fontId="0" fillId="0" borderId="0" xfId="4" applyFont="1"/>
    <xf numFmtId="43" fontId="0" fillId="0" borderId="0" xfId="2" applyFont="1" applyBorder="1" applyAlignment="1">
      <alignment horizontal="center"/>
    </xf>
    <xf numFmtId="0" fontId="0" fillId="0" borderId="0" xfId="0" applyBorder="1"/>
    <xf numFmtId="9" fontId="0" fillId="0" borderId="0" xfId="0" applyNumberFormat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/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/>
    <xf numFmtId="0" fontId="12" fillId="3" borderId="0" xfId="0" applyFont="1" applyFill="1" applyBorder="1" applyAlignment="1">
      <alignment vertical="center"/>
    </xf>
    <xf numFmtId="0" fontId="12" fillId="3" borderId="0" xfId="0" applyFont="1" applyFill="1" applyBorder="1"/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6" fillId="2" borderId="0" xfId="0" applyNumberFormat="1" applyFont="1" applyFill="1" applyBorder="1" applyAlignment="1" applyProtection="1">
      <alignment horizontal="center" vertical="top"/>
    </xf>
    <xf numFmtId="0" fontId="12" fillId="2" borderId="0" xfId="0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 vertical="center"/>
    </xf>
    <xf numFmtId="165" fontId="12" fillId="2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 vertical="center" shrinkToFit="1"/>
    </xf>
    <xf numFmtId="165" fontId="12" fillId="3" borderId="0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 vertical="center"/>
    </xf>
    <xf numFmtId="165" fontId="12" fillId="2" borderId="0" xfId="0" applyNumberFormat="1" applyFont="1" applyFill="1" applyBorder="1" applyAlignment="1">
      <alignment horizontal="center"/>
    </xf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6" fillId="0" borderId="19" xfId="0" applyNumberFormat="1" applyFont="1" applyFill="1" applyBorder="1" applyAlignment="1" applyProtection="1">
      <alignment horizontal="center" vertical="top"/>
    </xf>
    <xf numFmtId="0" fontId="14" fillId="3" borderId="0" xfId="0" applyFont="1" applyFill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6" fillId="3" borderId="19" xfId="3" applyNumberFormat="1" applyFont="1" applyFill="1" applyBorder="1" applyAlignment="1" applyProtection="1">
      <alignment horizontal="center" vertical="top"/>
    </xf>
    <xf numFmtId="0" fontId="18" fillId="0" borderId="19" xfId="0" applyFont="1" applyFill="1" applyBorder="1" applyAlignment="1">
      <alignment horizontal="center" vertical="center"/>
    </xf>
    <xf numFmtId="0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9" fillId="0" borderId="0" xfId="0" applyNumberFormat="1" applyFont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4" fontId="3" fillId="0" borderId="0" xfId="0" applyNumberFormat="1" applyFont="1"/>
    <xf numFmtId="4" fontId="3" fillId="0" borderId="0" xfId="0" applyNumberFormat="1" applyFont="1" applyAlignment="1"/>
    <xf numFmtId="0" fontId="3" fillId="0" borderId="0" xfId="0" applyFont="1" applyAlignment="1">
      <alignment horizontal="center" vertical="center"/>
    </xf>
    <xf numFmtId="0" fontId="3" fillId="2" borderId="0" xfId="0" applyFont="1" applyFill="1"/>
    <xf numFmtId="0" fontId="16" fillId="3" borderId="0" xfId="3" applyNumberFormat="1" applyFont="1" applyFill="1" applyBorder="1" applyAlignment="1" applyProtection="1">
      <alignment horizontal="center" vertical="top"/>
    </xf>
    <xf numFmtId="0" fontId="13" fillId="2" borderId="0" xfId="0" applyFont="1" applyFill="1" applyBorder="1" applyAlignment="1">
      <alignment horizontal="center" vertical="center"/>
    </xf>
    <xf numFmtId="4" fontId="3" fillId="2" borderId="0" xfId="0" applyNumberFormat="1" applyFont="1" applyFill="1"/>
    <xf numFmtId="0" fontId="12" fillId="2" borderId="0" xfId="0" applyFont="1" applyFill="1" applyBorder="1" applyAlignment="1">
      <alignment horizontal="center" vertical="center" wrapText="1"/>
    </xf>
    <xf numFmtId="0" fontId="3" fillId="2" borderId="17" xfId="0" applyFont="1" applyFill="1" applyBorder="1"/>
    <xf numFmtId="0" fontId="3" fillId="3" borderId="0" xfId="0" applyFont="1" applyFill="1"/>
    <xf numFmtId="0" fontId="13" fillId="3" borderId="0" xfId="0" applyFont="1" applyFill="1" applyBorder="1" applyAlignment="1">
      <alignment horizontal="center" vertical="center"/>
    </xf>
    <xf numFmtId="4" fontId="3" fillId="3" borderId="0" xfId="0" applyNumberFormat="1" applyFont="1" applyFill="1"/>
    <xf numFmtId="2" fontId="3" fillId="0" borderId="0" xfId="0" applyNumberFormat="1" applyFont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165" fontId="10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3" xfId="0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shrinkToFit="1"/>
    </xf>
    <xf numFmtId="0" fontId="17" fillId="3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8" fillId="0" borderId="19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24" xfId="0" applyFont="1" applyFill="1" applyBorder="1"/>
    <xf numFmtId="0" fontId="6" fillId="0" borderId="24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center" vertical="center"/>
    </xf>
    <xf numFmtId="43" fontId="20" fillId="0" borderId="0" xfId="2" applyFont="1" applyFill="1" applyBorder="1" applyAlignment="1">
      <alignment horizontal="center"/>
    </xf>
    <xf numFmtId="43" fontId="20" fillId="0" borderId="0" xfId="0" applyNumberFormat="1" applyFont="1" applyFill="1"/>
    <xf numFmtId="0" fontId="20" fillId="0" borderId="17" xfId="0" applyFont="1" applyFill="1" applyBorder="1"/>
    <xf numFmtId="0" fontId="20" fillId="0" borderId="0" xfId="0" applyFont="1" applyFill="1"/>
    <xf numFmtId="165" fontId="12" fillId="0" borderId="0" xfId="0" applyNumberFormat="1" applyFont="1" applyFill="1" applyBorder="1" applyAlignment="1">
      <alignment vertical="center"/>
    </xf>
    <xf numFmtId="0" fontId="0" fillId="0" borderId="0" xfId="0" applyFill="1"/>
    <xf numFmtId="4" fontId="9" fillId="0" borderId="0" xfId="0" applyNumberFormat="1" applyFont="1"/>
    <xf numFmtId="0" fontId="13" fillId="0" borderId="0" xfId="0" applyFont="1" applyFill="1" applyBorder="1" applyAlignment="1">
      <alignment horizontal="left" vertical="center"/>
    </xf>
    <xf numFmtId="0" fontId="21" fillId="0" borderId="0" xfId="0" applyFont="1" applyFill="1"/>
    <xf numFmtId="0" fontId="22" fillId="0" borderId="24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9" fillId="0" borderId="24" xfId="0" applyFont="1" applyBorder="1"/>
    <xf numFmtId="0" fontId="9" fillId="0" borderId="26" xfId="0" applyFont="1" applyBorder="1"/>
    <xf numFmtId="0" fontId="9" fillId="0" borderId="17" xfId="0" applyFont="1" applyBorder="1" applyAlignment="1">
      <alignment horizontal="center"/>
    </xf>
    <xf numFmtId="0" fontId="9" fillId="0" borderId="2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23" fillId="0" borderId="25" xfId="0" applyFont="1" applyFill="1" applyBorder="1" applyAlignment="1">
      <alignment horizontal="center"/>
    </xf>
    <xf numFmtId="0" fontId="19" fillId="0" borderId="0" xfId="0" applyFont="1"/>
    <xf numFmtId="0" fontId="9" fillId="0" borderId="0" xfId="0" applyFont="1" applyBorder="1"/>
    <xf numFmtId="43" fontId="9" fillId="0" borderId="0" xfId="2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44" fontId="9" fillId="0" borderId="0" xfId="5" applyFont="1" applyBorder="1" applyAlignment="1">
      <alignment horizontal="center"/>
    </xf>
    <xf numFmtId="44" fontId="9" fillId="0" borderId="0" xfId="5" applyFont="1" applyFill="1" applyBorder="1"/>
    <xf numFmtId="44" fontId="9" fillId="0" borderId="0" xfId="5" applyFont="1" applyFill="1" applyBorder="1" applyAlignment="1">
      <alignment horizontal="center"/>
    </xf>
    <xf numFmtId="44" fontId="9" fillId="0" borderId="0" xfId="5" applyFont="1"/>
    <xf numFmtId="44" fontId="9" fillId="0" borderId="0" xfId="5" applyFont="1" applyAlignment="1"/>
    <xf numFmtId="44" fontId="9" fillId="0" borderId="0" xfId="5" applyFont="1" applyFill="1"/>
    <xf numFmtId="44" fontId="9" fillId="3" borderId="0" xfId="5" applyFont="1" applyFill="1"/>
    <xf numFmtId="44" fontId="25" fillId="0" borderId="0" xfId="5" applyFont="1" applyFill="1"/>
    <xf numFmtId="0" fontId="12" fillId="0" borderId="0" xfId="0" applyFont="1" applyFill="1" applyBorder="1" applyAlignment="1">
      <alignment horizontal="left" vertical="center" wrapText="1"/>
    </xf>
    <xf numFmtId="43" fontId="5" fillId="0" borderId="8" xfId="2" applyFont="1" applyFill="1" applyBorder="1" applyAlignment="1">
      <alignment horizontal="center"/>
    </xf>
    <xf numFmtId="43" fontId="5" fillId="0" borderId="4" xfId="2" applyFont="1" applyFill="1" applyBorder="1" applyAlignment="1">
      <alignment horizontal="center"/>
    </xf>
    <xf numFmtId="43" fontId="5" fillId="0" borderId="5" xfId="2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</cellXfs>
  <cellStyles count="6">
    <cellStyle name="Comma_IMSS-INF" xfId="1"/>
    <cellStyle name="Millares" xfId="2" builtinId="3"/>
    <cellStyle name="Moneda" xfId="5" builtinId="4"/>
    <cellStyle name="Normal" xfId="0" builtinId="0"/>
    <cellStyle name="Normal 3" xfId="3"/>
    <cellStyle name="Porcentaje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142875</xdr:rowOff>
    </xdr:from>
    <xdr:to>
      <xdr:col>2</xdr:col>
      <xdr:colOff>1666875</xdr:colOff>
      <xdr:row>6</xdr:row>
      <xdr:rowOff>19050</xdr:rowOff>
    </xdr:to>
    <xdr:pic>
      <xdr:nvPicPr>
        <xdr:cNvPr id="1025" name="Picture 1" descr="movie::file://localhost/Users/alejandroyescas/Desktop/logompal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42875"/>
          <a:ext cx="101917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8"/>
  <sheetViews>
    <sheetView topLeftCell="A2" workbookViewId="0">
      <selection activeCell="A16" sqref="A16"/>
    </sheetView>
  </sheetViews>
  <sheetFormatPr baseColWidth="10" defaultColWidth="12.85546875" defaultRowHeight="14.25" x14ac:dyDescent="0.2"/>
  <cols>
    <col min="1" max="1" width="53.42578125" style="15" customWidth="1"/>
    <col min="2" max="2" width="13.7109375" style="15" customWidth="1"/>
    <col min="3" max="4" width="16" style="15" customWidth="1"/>
    <col min="5" max="5" width="16.42578125" style="15" customWidth="1"/>
    <col min="6" max="6" width="14.42578125" style="15" customWidth="1"/>
    <col min="7" max="7" width="25.140625" style="15" customWidth="1"/>
    <col min="8" max="8" width="13.7109375" style="15" customWidth="1"/>
    <col min="9" max="10" width="14.140625" style="15" customWidth="1"/>
    <col min="11" max="13" width="19.42578125" style="15" customWidth="1"/>
    <col min="14" max="14" width="15.85546875" style="15" customWidth="1"/>
    <col min="15" max="15" width="14.42578125" style="15" customWidth="1"/>
    <col min="16" max="16384" width="12.85546875" style="15"/>
  </cols>
  <sheetData>
    <row r="1" spans="1:16" ht="15" x14ac:dyDescent="0.2">
      <c r="A1" s="13" t="s">
        <v>7</v>
      </c>
    </row>
    <row r="2" spans="1:16" ht="15" x14ac:dyDescent="0.2">
      <c r="A2" s="16" t="s">
        <v>18</v>
      </c>
    </row>
    <row r="3" spans="1:16" ht="15" x14ac:dyDescent="0.2">
      <c r="A3" s="16" t="s">
        <v>19</v>
      </c>
      <c r="C3" s="17"/>
      <c r="D3" s="17"/>
      <c r="E3" s="17"/>
      <c r="F3" s="17"/>
      <c r="G3" s="18"/>
    </row>
    <row r="4" spans="1:16" x14ac:dyDescent="0.2">
      <c r="A4" s="15" t="e">
        <f>+#REF!</f>
        <v>#REF!</v>
      </c>
      <c r="C4" s="17"/>
      <c r="D4" s="17"/>
      <c r="E4" s="17"/>
      <c r="F4" s="17"/>
      <c r="G4" s="18"/>
      <c r="L4" s="17"/>
    </row>
    <row r="6" spans="1:16" ht="15" thickBot="1" x14ac:dyDescent="0.25"/>
    <row r="7" spans="1:16" ht="15.75" thickBot="1" x14ac:dyDescent="0.25">
      <c r="A7" s="19"/>
      <c r="B7" s="203" t="s">
        <v>20</v>
      </c>
      <c r="C7" s="204"/>
      <c r="D7" s="204"/>
      <c r="E7" s="204"/>
      <c r="F7" s="205"/>
      <c r="G7" s="6" t="s">
        <v>21</v>
      </c>
      <c r="H7" s="206" t="s">
        <v>22</v>
      </c>
      <c r="I7" s="207"/>
      <c r="J7" s="207"/>
      <c r="K7" s="208"/>
      <c r="L7" s="20"/>
      <c r="M7" s="20"/>
      <c r="N7" s="21"/>
      <c r="O7" s="35"/>
    </row>
    <row r="8" spans="1:16" ht="15" x14ac:dyDescent="0.2">
      <c r="A8" s="19"/>
      <c r="B8" s="1"/>
      <c r="C8" s="8" t="s">
        <v>23</v>
      </c>
      <c r="D8" s="1"/>
      <c r="E8" s="1"/>
      <c r="F8" s="1"/>
      <c r="G8" s="7" t="s">
        <v>15</v>
      </c>
      <c r="H8" s="9" t="s">
        <v>12</v>
      </c>
      <c r="I8" s="9" t="s">
        <v>14</v>
      </c>
      <c r="J8" s="9" t="s">
        <v>30</v>
      </c>
      <c r="K8" s="9" t="s">
        <v>12</v>
      </c>
      <c r="L8" s="2" t="s">
        <v>17</v>
      </c>
      <c r="M8" s="3" t="s">
        <v>24</v>
      </c>
      <c r="N8" s="32" t="s">
        <v>5</v>
      </c>
      <c r="O8" s="35" t="s">
        <v>27</v>
      </c>
    </row>
    <row r="9" spans="1:16" ht="15.75" thickBot="1" x14ac:dyDescent="0.25">
      <c r="A9" s="22" t="s">
        <v>25</v>
      </c>
      <c r="B9" s="4" t="s">
        <v>0</v>
      </c>
      <c r="C9" s="10" t="s">
        <v>26</v>
      </c>
      <c r="D9" s="4" t="s">
        <v>1</v>
      </c>
      <c r="E9" s="4" t="s">
        <v>2</v>
      </c>
      <c r="F9" s="4" t="s">
        <v>3</v>
      </c>
      <c r="G9" s="11" t="s">
        <v>20</v>
      </c>
      <c r="H9" s="12" t="s">
        <v>10</v>
      </c>
      <c r="I9" s="12" t="s">
        <v>13</v>
      </c>
      <c r="J9" s="12" t="s">
        <v>31</v>
      </c>
      <c r="K9" s="12" t="s">
        <v>11</v>
      </c>
      <c r="L9" s="4"/>
      <c r="M9" s="5" t="s">
        <v>16</v>
      </c>
      <c r="N9" s="33" t="s">
        <v>6</v>
      </c>
      <c r="O9" s="35" t="s">
        <v>28</v>
      </c>
    </row>
    <row r="10" spans="1:16" ht="17.25" customHeight="1" x14ac:dyDescent="0.2">
      <c r="B10" s="14"/>
      <c r="C10" s="14"/>
      <c r="D10" s="14"/>
      <c r="E10" s="14"/>
      <c r="F10" s="14"/>
      <c r="H10" s="14"/>
      <c r="I10" s="14"/>
      <c r="J10" s="14"/>
      <c r="O10" s="35"/>
    </row>
    <row r="11" spans="1:16" ht="13.5" customHeight="1" x14ac:dyDescent="0.25">
      <c r="A11" s="23" t="e">
        <f>+#REF!</f>
        <v>#REF!</v>
      </c>
      <c r="B11" s="24" t="e">
        <f>+#REF!</f>
        <v>#REF!</v>
      </c>
      <c r="C11" s="24" t="e">
        <f>+#REF!</f>
        <v>#REF!</v>
      </c>
      <c r="D11" s="24" t="e">
        <f>+#REF!</f>
        <v>#REF!</v>
      </c>
      <c r="E11" s="24" t="e">
        <f>+#REF!</f>
        <v>#REF!</v>
      </c>
      <c r="F11" s="24" t="e">
        <f>+#REF!</f>
        <v>#REF!</v>
      </c>
      <c r="G11" s="25" t="e">
        <f t="shared" ref="G11:G16" si="0">SUM(B11:F11)</f>
        <v>#REF!</v>
      </c>
      <c r="H11" s="24" t="e">
        <f>+#REF!</f>
        <v>#REF!</v>
      </c>
      <c r="I11" s="24" t="e">
        <f>+#REF!</f>
        <v>#REF!</v>
      </c>
      <c r="J11" s="24" t="e">
        <f>+#REF!</f>
        <v>#REF!</v>
      </c>
      <c r="K11" s="26" t="e">
        <f>+#REF!</f>
        <v>#REF!</v>
      </c>
      <c r="L11" s="26" t="e">
        <f>+#REF!</f>
        <v>#REF!</v>
      </c>
      <c r="M11" s="26" t="e">
        <f t="shared" ref="M11:M16" si="1">SUM(H11:L11)</f>
        <v>#REF!</v>
      </c>
      <c r="N11" s="34" t="e">
        <f t="shared" ref="N11:N16" si="2">+G11-M11</f>
        <v>#REF!</v>
      </c>
      <c r="O11" s="36"/>
      <c r="P11" s="37" t="e">
        <f>+N11+#REF!</f>
        <v>#REF!</v>
      </c>
    </row>
    <row r="12" spans="1:16" ht="13.5" customHeight="1" x14ac:dyDescent="0.25">
      <c r="A12" s="23" t="e">
        <f>+#REF!</f>
        <v>#REF!</v>
      </c>
      <c r="B12" s="24" t="e">
        <f>+#REF!</f>
        <v>#REF!</v>
      </c>
      <c r="C12" s="24" t="e">
        <f>+#REF!</f>
        <v>#REF!</v>
      </c>
      <c r="D12" s="24" t="e">
        <f>+#REF!</f>
        <v>#REF!</v>
      </c>
      <c r="E12" s="24" t="e">
        <f>+#REF!</f>
        <v>#REF!</v>
      </c>
      <c r="F12" s="24" t="e">
        <f>+#REF!</f>
        <v>#REF!</v>
      </c>
      <c r="G12" s="25" t="e">
        <f t="shared" si="0"/>
        <v>#REF!</v>
      </c>
      <c r="H12" s="24" t="e">
        <f>+#REF!</f>
        <v>#REF!</v>
      </c>
      <c r="I12" s="24" t="e">
        <f>+#REF!</f>
        <v>#REF!</v>
      </c>
      <c r="J12" s="24" t="e">
        <f>+#REF!</f>
        <v>#REF!</v>
      </c>
      <c r="K12" s="26" t="e">
        <f>+#REF!</f>
        <v>#REF!</v>
      </c>
      <c r="L12" s="26" t="e">
        <f>+#REF!</f>
        <v>#REF!</v>
      </c>
      <c r="M12" s="26" t="e">
        <f t="shared" si="1"/>
        <v>#REF!</v>
      </c>
      <c r="N12" s="34" t="e">
        <f t="shared" si="2"/>
        <v>#REF!</v>
      </c>
      <c r="O12" s="36"/>
    </row>
    <row r="13" spans="1:16" ht="13.5" customHeight="1" x14ac:dyDescent="0.25">
      <c r="A13" s="23" t="e">
        <f>+#REF!</f>
        <v>#REF!</v>
      </c>
      <c r="B13" s="24" t="e">
        <f>+#REF!</f>
        <v>#REF!</v>
      </c>
      <c r="C13" s="24" t="e">
        <f>+#REF!</f>
        <v>#REF!</v>
      </c>
      <c r="D13" s="24" t="e">
        <f>+#REF!</f>
        <v>#REF!</v>
      </c>
      <c r="E13" s="24" t="e">
        <f>+#REF!</f>
        <v>#REF!</v>
      </c>
      <c r="F13" s="24" t="e">
        <f>+#REF!</f>
        <v>#REF!</v>
      </c>
      <c r="G13" s="25" t="e">
        <f t="shared" si="0"/>
        <v>#REF!</v>
      </c>
      <c r="H13" s="24" t="e">
        <f>+#REF!</f>
        <v>#REF!</v>
      </c>
      <c r="I13" s="24" t="e">
        <f>+#REF!</f>
        <v>#REF!</v>
      </c>
      <c r="J13" s="24" t="e">
        <f>+#REF!</f>
        <v>#REF!</v>
      </c>
      <c r="K13" s="26" t="e">
        <f>+#REF!</f>
        <v>#REF!</v>
      </c>
      <c r="L13" s="26" t="e">
        <f>+#REF!</f>
        <v>#REF!</v>
      </c>
      <c r="M13" s="26" t="e">
        <f t="shared" si="1"/>
        <v>#REF!</v>
      </c>
      <c r="N13" s="34" t="e">
        <f t="shared" si="2"/>
        <v>#REF!</v>
      </c>
      <c r="O13" s="35"/>
    </row>
    <row r="14" spans="1:16" ht="13.5" customHeight="1" x14ac:dyDescent="0.25">
      <c r="A14" s="23" t="e">
        <f>+#REF!</f>
        <v>#REF!</v>
      </c>
      <c r="B14" s="24" t="e">
        <f>+#REF!</f>
        <v>#REF!</v>
      </c>
      <c r="C14" s="24" t="e">
        <f>+#REF!</f>
        <v>#REF!</v>
      </c>
      <c r="D14" s="24" t="e">
        <f>+#REF!</f>
        <v>#REF!</v>
      </c>
      <c r="E14" s="24" t="e">
        <f>+#REF!</f>
        <v>#REF!</v>
      </c>
      <c r="F14" s="24" t="e">
        <f>+#REF!</f>
        <v>#REF!</v>
      </c>
      <c r="G14" s="25" t="e">
        <f t="shared" si="0"/>
        <v>#REF!</v>
      </c>
      <c r="H14" s="24" t="e">
        <f>+#REF!</f>
        <v>#REF!</v>
      </c>
      <c r="I14" s="24" t="e">
        <f>+#REF!</f>
        <v>#REF!</v>
      </c>
      <c r="J14" s="24" t="e">
        <f>+#REF!</f>
        <v>#REF!</v>
      </c>
      <c r="K14" s="26" t="e">
        <f>+#REF!</f>
        <v>#REF!</v>
      </c>
      <c r="L14" s="26" t="e">
        <f>+#REF!</f>
        <v>#REF!</v>
      </c>
      <c r="M14" s="26" t="e">
        <f t="shared" si="1"/>
        <v>#REF!</v>
      </c>
      <c r="N14" s="34" t="e">
        <f t="shared" si="2"/>
        <v>#REF!</v>
      </c>
      <c r="O14" s="36"/>
    </row>
    <row r="15" spans="1:16" ht="13.5" customHeight="1" x14ac:dyDescent="0.25">
      <c r="A15" s="23" t="e">
        <f>+#REF!</f>
        <v>#REF!</v>
      </c>
      <c r="B15" s="24" t="e">
        <f>+#REF!</f>
        <v>#REF!</v>
      </c>
      <c r="C15" s="24" t="e">
        <f>+#REF!</f>
        <v>#REF!</v>
      </c>
      <c r="D15" s="24" t="e">
        <f>+#REF!</f>
        <v>#REF!</v>
      </c>
      <c r="E15" s="24" t="e">
        <f>+#REF!</f>
        <v>#REF!</v>
      </c>
      <c r="F15" s="24" t="e">
        <f>+#REF!</f>
        <v>#REF!</v>
      </c>
      <c r="G15" s="25" t="e">
        <f t="shared" si="0"/>
        <v>#REF!</v>
      </c>
      <c r="H15" s="24" t="e">
        <f>+#REF!</f>
        <v>#REF!</v>
      </c>
      <c r="I15" s="24" t="e">
        <f>+#REF!</f>
        <v>#REF!</v>
      </c>
      <c r="J15" s="24" t="e">
        <f>+#REF!</f>
        <v>#REF!</v>
      </c>
      <c r="K15" s="26" t="e">
        <f>+#REF!</f>
        <v>#REF!</v>
      </c>
      <c r="L15" s="26" t="e">
        <f>+#REF!</f>
        <v>#REF!</v>
      </c>
      <c r="M15" s="26" t="e">
        <f t="shared" si="1"/>
        <v>#REF!</v>
      </c>
      <c r="N15" s="34" t="e">
        <f t="shared" si="2"/>
        <v>#REF!</v>
      </c>
      <c r="O15" s="35"/>
    </row>
    <row r="16" spans="1:16" ht="13.5" customHeight="1" x14ac:dyDescent="0.25">
      <c r="A16" s="23" t="s">
        <v>29</v>
      </c>
      <c r="B16" s="24" t="e">
        <f>+#REF!</f>
        <v>#REF!</v>
      </c>
      <c r="C16" s="24" t="e">
        <f>+#REF!</f>
        <v>#REF!</v>
      </c>
      <c r="D16" s="24" t="e">
        <f>+#REF!</f>
        <v>#REF!</v>
      </c>
      <c r="E16" s="24" t="e">
        <f>+#REF!</f>
        <v>#REF!</v>
      </c>
      <c r="F16" s="24" t="e">
        <f>+#REF!</f>
        <v>#REF!</v>
      </c>
      <c r="G16" s="25" t="e">
        <f t="shared" si="0"/>
        <v>#REF!</v>
      </c>
      <c r="H16" s="24" t="e">
        <f>+#REF!</f>
        <v>#REF!</v>
      </c>
      <c r="I16" s="24" t="e">
        <f>+#REF!</f>
        <v>#REF!</v>
      </c>
      <c r="J16" s="24" t="e">
        <f>+#REF!</f>
        <v>#REF!</v>
      </c>
      <c r="K16" s="26" t="e">
        <f>+#REF!</f>
        <v>#REF!</v>
      </c>
      <c r="L16" s="26" t="e">
        <f>+#REF!</f>
        <v>#REF!</v>
      </c>
      <c r="M16" s="26" t="e">
        <f t="shared" si="1"/>
        <v>#REF!</v>
      </c>
      <c r="N16" s="34" t="e">
        <f t="shared" si="2"/>
        <v>#REF!</v>
      </c>
      <c r="O16" s="35"/>
    </row>
    <row r="17" spans="1:15" ht="13.5" customHeight="1" thickBot="1" x14ac:dyDescent="0.3">
      <c r="A17" s="23"/>
      <c r="B17" s="27"/>
      <c r="C17" s="27"/>
      <c r="D17" s="27"/>
      <c r="E17" s="27"/>
      <c r="F17" s="27"/>
      <c r="G17" s="28"/>
      <c r="H17" s="27"/>
      <c r="I17" s="27"/>
      <c r="J17" s="27"/>
      <c r="K17" s="29"/>
      <c r="L17" s="29"/>
      <c r="M17" s="29"/>
      <c r="O17" s="35"/>
    </row>
    <row r="18" spans="1:15" ht="13.5" customHeight="1" thickBot="1" x14ac:dyDescent="0.3">
      <c r="A18" s="23"/>
      <c r="B18" s="30" t="e">
        <f>+SUM(B11:B15)</f>
        <v>#REF!</v>
      </c>
      <c r="C18" s="31" t="e">
        <f t="shared" ref="C18:M18" si="3">+SUM(C11:C15)</f>
        <v>#REF!</v>
      </c>
      <c r="D18" s="31" t="e">
        <f t="shared" si="3"/>
        <v>#REF!</v>
      </c>
      <c r="E18" s="31" t="e">
        <f t="shared" si="3"/>
        <v>#REF!</v>
      </c>
      <c r="F18" s="31" t="e">
        <f>+SUM(F11:F15)</f>
        <v>#REF!</v>
      </c>
      <c r="G18" s="31" t="e">
        <f t="shared" si="3"/>
        <v>#REF!</v>
      </c>
      <c r="H18" s="31" t="e">
        <f t="shared" si="3"/>
        <v>#REF!</v>
      </c>
      <c r="I18" s="31" t="e">
        <f t="shared" si="3"/>
        <v>#REF!</v>
      </c>
      <c r="J18" s="31"/>
      <c r="K18" s="31" t="e">
        <f t="shared" si="3"/>
        <v>#REF!</v>
      </c>
      <c r="L18" s="31" t="e">
        <f t="shared" si="3"/>
        <v>#REF!</v>
      </c>
      <c r="M18" s="31" t="e">
        <f t="shared" si="3"/>
        <v>#REF!</v>
      </c>
      <c r="N18" s="31" t="e">
        <f>+SUM(N11:N15)</f>
        <v>#REF!</v>
      </c>
      <c r="O18" s="35"/>
    </row>
  </sheetData>
  <mergeCells count="2">
    <mergeCell ref="B7:F7"/>
    <mergeCell ref="H7:K7"/>
  </mergeCells>
  <phoneticPr fontId="2" type="noConversion"/>
  <pageMargins left="0.74803149606299213" right="0.74803149606299213" top="0.98425196850393704" bottom="0.98425196850393704" header="0" footer="0"/>
  <pageSetup paperSize="9" scale="4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03"/>
  <sheetViews>
    <sheetView topLeftCell="A39" zoomScale="85" zoomScaleNormal="85" workbookViewId="0">
      <selection activeCell="A60" sqref="A60"/>
    </sheetView>
  </sheetViews>
  <sheetFormatPr baseColWidth="10" defaultColWidth="10.85546875" defaultRowHeight="13.5" x14ac:dyDescent="0.25"/>
  <cols>
    <col min="1" max="1" width="7.28515625" style="40" bestFit="1" customWidth="1"/>
    <col min="2" max="2" width="13.5703125" style="40" bestFit="1" customWidth="1"/>
    <col min="3" max="3" width="26" style="40" customWidth="1"/>
    <col min="4" max="4" width="19.7109375" style="40" customWidth="1"/>
    <col min="5" max="5" width="23.28515625" style="40" customWidth="1"/>
    <col min="6" max="6" width="11.7109375" style="40" customWidth="1"/>
    <col min="7" max="7" width="18.140625" style="40" hidden="1" customWidth="1"/>
    <col min="8" max="8" width="10.42578125" style="40" bestFit="1" customWidth="1"/>
    <col min="9" max="9" width="8.42578125" style="40" customWidth="1"/>
    <col min="10" max="10" width="18.5703125" style="40" customWidth="1"/>
    <col min="11" max="11" width="13.140625" style="40" hidden="1" customWidth="1"/>
    <col min="12" max="12" width="15.7109375" style="40" customWidth="1"/>
    <col min="13" max="13" width="15.28515625" style="40" hidden="1" customWidth="1"/>
    <col min="14" max="14" width="10.85546875" style="40" hidden="1" customWidth="1"/>
    <col min="15" max="15" width="11.140625" style="40" bestFit="1" customWidth="1"/>
    <col min="16" max="16" width="14.28515625" style="40" customWidth="1"/>
    <col min="17" max="17" width="15.28515625" style="40" customWidth="1"/>
    <col min="18" max="16384" width="10.85546875" style="40"/>
  </cols>
  <sheetData>
    <row r="2" spans="1:17" ht="15.75" x14ac:dyDescent="0.25">
      <c r="D2" s="16" t="s">
        <v>42</v>
      </c>
      <c r="E2" s="16"/>
      <c r="F2" s="16"/>
      <c r="G2" s="16"/>
      <c r="H2" s="16"/>
      <c r="I2" s="16"/>
      <c r="J2" s="16"/>
      <c r="K2" s="16"/>
      <c r="L2" s="43"/>
    </row>
    <row r="3" spans="1:17" ht="15.75" x14ac:dyDescent="0.25">
      <c r="D3" s="16"/>
      <c r="E3" s="16"/>
      <c r="F3" s="16"/>
      <c r="G3" s="16"/>
      <c r="H3" s="16"/>
      <c r="I3" s="46"/>
      <c r="J3" s="46"/>
      <c r="K3" s="46"/>
      <c r="L3" s="43"/>
    </row>
    <row r="4" spans="1:17" ht="15.75" x14ac:dyDescent="0.25">
      <c r="D4" s="16" t="s">
        <v>34</v>
      </c>
      <c r="E4" s="16"/>
      <c r="F4" s="16"/>
      <c r="G4" s="16"/>
      <c r="H4" s="16"/>
      <c r="I4" s="46"/>
      <c r="J4" s="46"/>
      <c r="K4" s="46"/>
      <c r="L4" s="43"/>
    </row>
    <row r="5" spans="1:17" ht="15.75" x14ac:dyDescent="0.25">
      <c r="D5" s="47"/>
      <c r="E5" s="47"/>
      <c r="F5" s="47"/>
      <c r="G5" s="47"/>
      <c r="H5" s="47"/>
      <c r="I5" s="47"/>
      <c r="J5" s="47"/>
      <c r="K5" s="47"/>
    </row>
    <row r="6" spans="1:17" x14ac:dyDescent="0.25">
      <c r="D6" s="39" t="s">
        <v>35</v>
      </c>
      <c r="E6" s="39" t="s">
        <v>642</v>
      </c>
      <c r="F6" s="39" t="s">
        <v>643</v>
      </c>
      <c r="G6" s="39"/>
      <c r="H6" s="39"/>
    </row>
    <row r="7" spans="1:17" ht="16.5" thickBot="1" x14ac:dyDescent="0.3">
      <c r="A7" s="44"/>
      <c r="B7" s="44"/>
      <c r="C7" s="51"/>
      <c r="D7" s="51"/>
      <c r="E7" s="51"/>
      <c r="F7" s="51"/>
      <c r="G7" s="51"/>
      <c r="H7" s="51"/>
      <c r="I7" s="52"/>
      <c r="J7" s="16"/>
      <c r="K7" s="16"/>
      <c r="L7" s="52"/>
      <c r="M7" s="52"/>
      <c r="N7" s="52"/>
      <c r="O7" s="53"/>
      <c r="P7" s="44"/>
      <c r="Q7" s="44"/>
    </row>
    <row r="8" spans="1:17" s="43" customFormat="1" ht="15.75" x14ac:dyDescent="0.25">
      <c r="C8" s="15"/>
      <c r="D8" s="15"/>
      <c r="E8" s="15"/>
      <c r="F8" s="15"/>
      <c r="G8" s="15"/>
      <c r="H8" s="49" t="s">
        <v>44</v>
      </c>
      <c r="I8" s="56"/>
      <c r="J8" s="211" t="s">
        <v>20</v>
      </c>
      <c r="K8" s="209"/>
      <c r="L8" s="62" t="s">
        <v>4</v>
      </c>
      <c r="M8" s="209"/>
      <c r="N8" s="210"/>
      <c r="O8" s="38" t="s">
        <v>32</v>
      </c>
      <c r="P8" s="212"/>
      <c r="Q8" s="212"/>
    </row>
    <row r="9" spans="1:17" s="43" customFormat="1" ht="15.75" x14ac:dyDescent="0.25">
      <c r="A9" s="49" t="s">
        <v>36</v>
      </c>
      <c r="B9" s="49" t="s">
        <v>80</v>
      </c>
      <c r="C9" s="49" t="s">
        <v>37</v>
      </c>
      <c r="D9" s="49" t="s">
        <v>38</v>
      </c>
      <c r="E9" s="49" t="s">
        <v>606</v>
      </c>
      <c r="F9" s="49" t="s">
        <v>43</v>
      </c>
      <c r="G9" s="49" t="s">
        <v>502</v>
      </c>
      <c r="H9" s="49" t="s">
        <v>45</v>
      </c>
      <c r="I9" s="50" t="s">
        <v>9</v>
      </c>
      <c r="J9" s="57" t="s">
        <v>39</v>
      </c>
      <c r="K9" s="50" t="s">
        <v>47</v>
      </c>
      <c r="L9" s="58" t="s">
        <v>40</v>
      </c>
      <c r="M9" s="50" t="s">
        <v>48</v>
      </c>
      <c r="N9" s="58" t="s">
        <v>41</v>
      </c>
      <c r="O9" s="63" t="s">
        <v>33</v>
      </c>
      <c r="P9" s="212" t="s">
        <v>52</v>
      </c>
      <c r="Q9" s="212"/>
    </row>
    <row r="10" spans="1:17" s="43" customFormat="1" ht="16.5" thickBot="1" x14ac:dyDescent="0.3">
      <c r="A10" s="44"/>
      <c r="B10" s="44"/>
      <c r="C10" s="44"/>
      <c r="D10" s="44"/>
      <c r="E10" s="44"/>
      <c r="F10" s="44"/>
      <c r="G10" s="44"/>
      <c r="H10" s="55" t="s">
        <v>46</v>
      </c>
      <c r="I10" s="54"/>
      <c r="J10" s="59"/>
      <c r="K10" s="54"/>
      <c r="L10" s="45"/>
      <c r="M10" s="52"/>
      <c r="N10" s="60"/>
      <c r="O10" s="64"/>
      <c r="P10" s="44"/>
      <c r="Q10" s="44"/>
    </row>
    <row r="11" spans="1:17" ht="15.75" x14ac:dyDescent="0.25">
      <c r="B11" s="73" t="s">
        <v>81</v>
      </c>
      <c r="C11" s="77"/>
      <c r="D11" s="73" t="s">
        <v>249</v>
      </c>
      <c r="E11" s="73" t="s">
        <v>340</v>
      </c>
      <c r="F11" s="73"/>
      <c r="G11" s="73"/>
      <c r="H11" s="94">
        <v>40179</v>
      </c>
      <c r="I11" s="16"/>
      <c r="J11" s="16"/>
      <c r="K11" s="16"/>
      <c r="L11" s="16"/>
      <c r="M11" s="16"/>
      <c r="N11" s="16"/>
    </row>
    <row r="12" spans="1:17" x14ac:dyDescent="0.25">
      <c r="A12" s="41"/>
      <c r="B12" s="73" t="s">
        <v>81</v>
      </c>
      <c r="C12" s="77"/>
      <c r="D12" s="73" t="s">
        <v>249</v>
      </c>
      <c r="E12" s="73" t="s">
        <v>340</v>
      </c>
      <c r="F12" s="73"/>
      <c r="G12" s="73"/>
      <c r="H12" s="94">
        <v>40179</v>
      </c>
      <c r="I12" s="41"/>
      <c r="J12" s="61"/>
      <c r="K12" s="61"/>
      <c r="L12" s="61"/>
      <c r="M12" s="61"/>
      <c r="N12" s="61"/>
      <c r="O12" s="42"/>
      <c r="P12" s="65"/>
      <c r="Q12" s="65"/>
    </row>
    <row r="13" spans="1:17" x14ac:dyDescent="0.25">
      <c r="A13" s="41"/>
      <c r="B13" s="73" t="s">
        <v>81</v>
      </c>
      <c r="C13" s="77"/>
      <c r="D13" s="73" t="s">
        <v>249</v>
      </c>
      <c r="E13" s="73" t="s">
        <v>340</v>
      </c>
      <c r="F13" s="73"/>
      <c r="G13" s="73"/>
      <c r="H13" s="94">
        <v>40179</v>
      </c>
      <c r="I13" s="41">
        <v>15</v>
      </c>
      <c r="J13" s="61" t="e">
        <f>(#REF!/15)*I13</f>
        <v>#REF!</v>
      </c>
      <c r="K13" s="61">
        <v>0</v>
      </c>
      <c r="L13" s="61" t="e">
        <f t="shared" ref="L13:L29" si="0">SUM(J13:K13)</f>
        <v>#REF!</v>
      </c>
      <c r="M13" s="61"/>
      <c r="N13" s="61"/>
      <c r="O13" s="42" t="e">
        <f>+L13-#REF!</f>
        <v>#REF!</v>
      </c>
      <c r="P13" s="65"/>
      <c r="Q13" s="65"/>
    </row>
    <row r="14" spans="1:17" x14ac:dyDescent="0.25">
      <c r="A14" s="41"/>
      <c r="B14" s="73" t="s">
        <v>81</v>
      </c>
      <c r="C14" s="77"/>
      <c r="D14" s="73" t="s">
        <v>249</v>
      </c>
      <c r="E14" s="73" t="s">
        <v>340</v>
      </c>
      <c r="F14" s="73"/>
      <c r="G14" s="73"/>
      <c r="H14" s="94">
        <v>40179</v>
      </c>
      <c r="I14" s="41">
        <v>15</v>
      </c>
      <c r="J14" s="61" t="e">
        <f>(#REF!/15)*I14</f>
        <v>#REF!</v>
      </c>
      <c r="K14" s="61">
        <v>0</v>
      </c>
      <c r="L14" s="61" t="e">
        <f t="shared" si="0"/>
        <v>#REF!</v>
      </c>
      <c r="M14" s="61"/>
      <c r="N14" s="61"/>
      <c r="O14" s="42" t="e">
        <f>+L14-#REF!</f>
        <v>#REF!</v>
      </c>
      <c r="P14" s="65"/>
      <c r="Q14" s="65"/>
    </row>
    <row r="15" spans="1:17" x14ac:dyDescent="0.25">
      <c r="A15" s="41"/>
      <c r="B15" s="73" t="s">
        <v>81</v>
      </c>
      <c r="C15" s="77"/>
      <c r="D15" s="73" t="s">
        <v>249</v>
      </c>
      <c r="E15" s="73" t="s">
        <v>340</v>
      </c>
      <c r="F15" s="73"/>
      <c r="G15" s="73"/>
      <c r="H15" s="94">
        <v>40179</v>
      </c>
      <c r="I15" s="41">
        <v>15</v>
      </c>
      <c r="J15" s="61" t="e">
        <f>(#REF!/15)*I15</f>
        <v>#REF!</v>
      </c>
      <c r="K15" s="61">
        <v>0</v>
      </c>
      <c r="L15" s="61" t="e">
        <f t="shared" si="0"/>
        <v>#REF!</v>
      </c>
      <c r="M15" s="61"/>
      <c r="N15" s="61"/>
      <c r="O15" s="42" t="e">
        <f>+L15-#REF!</f>
        <v>#REF!</v>
      </c>
      <c r="P15" s="65"/>
      <c r="Q15" s="65"/>
    </row>
    <row r="16" spans="1:17" x14ac:dyDescent="0.25">
      <c r="A16" s="41"/>
      <c r="B16" s="73" t="s">
        <v>81</v>
      </c>
      <c r="C16" s="77"/>
      <c r="D16" s="73" t="s">
        <v>249</v>
      </c>
      <c r="E16" s="73" t="s">
        <v>340</v>
      </c>
      <c r="F16" s="73"/>
      <c r="G16" s="73"/>
      <c r="H16" s="94">
        <v>40179</v>
      </c>
      <c r="I16" s="41">
        <v>15</v>
      </c>
      <c r="J16" s="61" t="e">
        <f>(#REF!/15)*I16</f>
        <v>#REF!</v>
      </c>
      <c r="K16" s="61">
        <v>0</v>
      </c>
      <c r="L16" s="61" t="e">
        <f t="shared" si="0"/>
        <v>#REF!</v>
      </c>
      <c r="M16" s="61"/>
      <c r="N16" s="61"/>
      <c r="O16" s="42" t="e">
        <f>+L16-#REF!</f>
        <v>#REF!</v>
      </c>
      <c r="P16" s="65"/>
      <c r="Q16" s="65"/>
    </row>
    <row r="17" spans="1:17" x14ac:dyDescent="0.25">
      <c r="A17" s="41"/>
      <c r="B17" s="73" t="s">
        <v>81</v>
      </c>
      <c r="C17" s="77"/>
      <c r="D17" s="73" t="s">
        <v>249</v>
      </c>
      <c r="E17" s="73" t="s">
        <v>340</v>
      </c>
      <c r="F17" s="73"/>
      <c r="G17" s="73"/>
      <c r="H17" s="94">
        <v>40179</v>
      </c>
      <c r="I17" s="41">
        <v>15</v>
      </c>
      <c r="J17" s="61" t="e">
        <f>(#REF!/15)*I17</f>
        <v>#REF!</v>
      </c>
      <c r="K17" s="61">
        <v>0</v>
      </c>
      <c r="L17" s="61" t="e">
        <f t="shared" si="0"/>
        <v>#REF!</v>
      </c>
      <c r="M17" s="61"/>
      <c r="N17" s="61"/>
      <c r="O17" s="42" t="e">
        <f>+L17-#REF!</f>
        <v>#REF!</v>
      </c>
      <c r="P17" s="65"/>
      <c r="Q17" s="65"/>
    </row>
    <row r="18" spans="1:17" x14ac:dyDescent="0.25">
      <c r="A18" s="41"/>
      <c r="B18" s="73" t="s">
        <v>81</v>
      </c>
      <c r="C18" s="77"/>
      <c r="D18" s="73" t="s">
        <v>249</v>
      </c>
      <c r="E18" s="73" t="s">
        <v>340</v>
      </c>
      <c r="F18" s="73"/>
      <c r="G18" s="73"/>
      <c r="H18" s="94">
        <v>40179</v>
      </c>
      <c r="I18" s="41">
        <v>15</v>
      </c>
      <c r="J18" s="61" t="e">
        <f>(#REF!/15)*I18</f>
        <v>#REF!</v>
      </c>
      <c r="K18" s="61">
        <v>0</v>
      </c>
      <c r="L18" s="61" t="e">
        <f t="shared" si="0"/>
        <v>#REF!</v>
      </c>
      <c r="M18" s="61"/>
      <c r="N18" s="61"/>
      <c r="O18" s="42" t="e">
        <f>+L18-#REF!</f>
        <v>#REF!</v>
      </c>
      <c r="P18" s="65"/>
      <c r="Q18" s="65"/>
    </row>
    <row r="19" spans="1:17" x14ac:dyDescent="0.25">
      <c r="A19" s="41"/>
      <c r="B19" s="73" t="s">
        <v>81</v>
      </c>
      <c r="C19" s="77"/>
      <c r="D19" s="73" t="s">
        <v>249</v>
      </c>
      <c r="E19" s="73" t="s">
        <v>340</v>
      </c>
      <c r="F19" s="73"/>
      <c r="G19" s="73"/>
      <c r="H19" s="94">
        <v>35796</v>
      </c>
      <c r="I19" s="41">
        <v>15</v>
      </c>
      <c r="J19" s="61" t="e">
        <f>(#REF!/15)*I19</f>
        <v>#REF!</v>
      </c>
      <c r="K19" s="61">
        <v>0</v>
      </c>
      <c r="L19" s="61" t="e">
        <f t="shared" si="0"/>
        <v>#REF!</v>
      </c>
      <c r="M19" s="61"/>
      <c r="N19" s="61"/>
      <c r="O19" s="42" t="e">
        <f>+L19-#REF!</f>
        <v>#REF!</v>
      </c>
      <c r="P19" s="65"/>
      <c r="Q19" s="65"/>
    </row>
    <row r="20" spans="1:17" x14ac:dyDescent="0.25">
      <c r="A20" s="41"/>
      <c r="B20" s="73" t="s">
        <v>81</v>
      </c>
      <c r="C20" s="77" t="s">
        <v>86</v>
      </c>
      <c r="D20" s="77" t="s">
        <v>250</v>
      </c>
      <c r="E20" s="73" t="s">
        <v>341</v>
      </c>
      <c r="F20" s="73"/>
      <c r="G20" s="73"/>
      <c r="H20" s="94">
        <v>41184</v>
      </c>
      <c r="I20" s="41">
        <v>15</v>
      </c>
      <c r="J20" s="61">
        <v>16000</v>
      </c>
      <c r="K20" s="61">
        <v>0</v>
      </c>
      <c r="L20" s="61">
        <f t="shared" si="0"/>
        <v>16000</v>
      </c>
      <c r="M20" s="61"/>
      <c r="N20" s="61"/>
      <c r="O20" s="42" t="e">
        <f>+L20-#REF!</f>
        <v>#REF!</v>
      </c>
      <c r="P20" s="65"/>
      <c r="Q20" s="65"/>
    </row>
    <row r="21" spans="1:17" x14ac:dyDescent="0.25">
      <c r="A21" s="41"/>
      <c r="B21" s="73" t="s">
        <v>81</v>
      </c>
      <c r="C21" s="77" t="s">
        <v>622</v>
      </c>
      <c r="D21" s="77" t="s">
        <v>251</v>
      </c>
      <c r="E21" s="73" t="s">
        <v>341</v>
      </c>
      <c r="F21" s="73" t="s">
        <v>96</v>
      </c>
      <c r="G21" s="73" t="s">
        <v>96</v>
      </c>
      <c r="H21" s="94">
        <v>41184</v>
      </c>
      <c r="I21" s="41">
        <v>15</v>
      </c>
      <c r="J21" s="61">
        <v>5000</v>
      </c>
      <c r="K21" s="61">
        <v>0</v>
      </c>
      <c r="L21" s="61">
        <f t="shared" si="0"/>
        <v>5000</v>
      </c>
      <c r="M21" s="61"/>
      <c r="N21" s="61"/>
      <c r="O21" s="42" t="e">
        <f>+L21-#REF!</f>
        <v>#REF!</v>
      </c>
      <c r="P21" s="65"/>
      <c r="Q21" s="65"/>
    </row>
    <row r="22" spans="1:17" x14ac:dyDescent="0.25">
      <c r="A22" s="41"/>
      <c r="B22" s="73" t="s">
        <v>81</v>
      </c>
      <c r="C22" s="77" t="s">
        <v>87</v>
      </c>
      <c r="D22" s="77" t="s">
        <v>252</v>
      </c>
      <c r="E22" s="73" t="s">
        <v>341</v>
      </c>
      <c r="F22" s="73" t="s">
        <v>381</v>
      </c>
      <c r="G22" s="73" t="s">
        <v>503</v>
      </c>
      <c r="H22" s="94">
        <v>33147</v>
      </c>
      <c r="I22" s="41">
        <v>15</v>
      </c>
      <c r="J22" s="61">
        <v>3710</v>
      </c>
      <c r="K22" s="61">
        <v>0</v>
      </c>
      <c r="L22" s="61">
        <f t="shared" si="0"/>
        <v>3710</v>
      </c>
      <c r="M22" s="61"/>
      <c r="N22" s="61"/>
      <c r="O22" s="42" t="e">
        <f>+L22-#REF!</f>
        <v>#REF!</v>
      </c>
      <c r="P22" s="65"/>
      <c r="Q22" s="65"/>
    </row>
    <row r="23" spans="1:17" x14ac:dyDescent="0.25">
      <c r="A23" s="41"/>
      <c r="B23" s="73" t="s">
        <v>81</v>
      </c>
      <c r="C23" s="77" t="s">
        <v>88</v>
      </c>
      <c r="D23" s="77" t="s">
        <v>253</v>
      </c>
      <c r="E23" s="73" t="s">
        <v>341</v>
      </c>
      <c r="F23" s="73" t="s">
        <v>382</v>
      </c>
      <c r="G23" s="73" t="s">
        <v>504</v>
      </c>
      <c r="H23" s="94">
        <v>33604</v>
      </c>
      <c r="I23" s="41">
        <v>15</v>
      </c>
      <c r="J23" s="61">
        <v>2915</v>
      </c>
      <c r="K23" s="61">
        <v>0</v>
      </c>
      <c r="L23" s="61">
        <f t="shared" si="0"/>
        <v>2915</v>
      </c>
      <c r="M23" s="61"/>
      <c r="N23" s="61"/>
      <c r="O23" s="42" t="e">
        <f>+L23-#REF!</f>
        <v>#REF!</v>
      </c>
      <c r="P23" s="65"/>
      <c r="Q23" s="65"/>
    </row>
    <row r="24" spans="1:17" x14ac:dyDescent="0.25">
      <c r="A24" s="41"/>
      <c r="B24" s="73" t="s">
        <v>81</v>
      </c>
      <c r="C24" s="78"/>
      <c r="D24" s="77" t="s">
        <v>254</v>
      </c>
      <c r="E24" s="73" t="s">
        <v>341</v>
      </c>
      <c r="F24" s="87"/>
      <c r="G24" s="73" t="s">
        <v>505</v>
      </c>
      <c r="H24" s="95"/>
      <c r="I24" s="41">
        <v>15</v>
      </c>
      <c r="J24" s="61" t="e">
        <f>(#REF!/15)*I24</f>
        <v>#REF!</v>
      </c>
      <c r="K24" s="61">
        <v>0</v>
      </c>
      <c r="L24" s="61" t="e">
        <f t="shared" si="0"/>
        <v>#REF!</v>
      </c>
      <c r="M24" s="61"/>
      <c r="N24" s="61"/>
      <c r="O24" s="42" t="e">
        <f>+L24-#REF!</f>
        <v>#REF!</v>
      </c>
      <c r="P24" s="65"/>
      <c r="Q24" s="65"/>
    </row>
    <row r="25" spans="1:17" x14ac:dyDescent="0.25">
      <c r="A25" s="41"/>
      <c r="B25" s="73" t="s">
        <v>81</v>
      </c>
      <c r="C25" s="77" t="s">
        <v>89</v>
      </c>
      <c r="D25" s="77" t="s">
        <v>255</v>
      </c>
      <c r="E25" s="73" t="s">
        <v>341</v>
      </c>
      <c r="F25" s="73" t="s">
        <v>383</v>
      </c>
      <c r="G25" s="73" t="s">
        <v>506</v>
      </c>
      <c r="H25" s="94">
        <v>41184</v>
      </c>
      <c r="I25" s="41">
        <v>15</v>
      </c>
      <c r="J25" s="61">
        <v>5000</v>
      </c>
      <c r="K25" s="61">
        <v>0</v>
      </c>
      <c r="L25" s="61">
        <f t="shared" si="0"/>
        <v>5000</v>
      </c>
      <c r="M25" s="61"/>
      <c r="N25" s="61"/>
      <c r="O25" s="42" t="e">
        <f>+L25-#REF!</f>
        <v>#REF!</v>
      </c>
      <c r="P25" s="65"/>
      <c r="Q25" s="65"/>
    </row>
    <row r="26" spans="1:17" x14ac:dyDescent="0.25">
      <c r="A26" s="41"/>
      <c r="B26" s="73" t="s">
        <v>81</v>
      </c>
      <c r="C26" s="77" t="s">
        <v>90</v>
      </c>
      <c r="D26" s="77" t="s">
        <v>256</v>
      </c>
      <c r="E26" s="73" t="s">
        <v>341</v>
      </c>
      <c r="F26" s="73" t="s">
        <v>384</v>
      </c>
      <c r="G26" s="73"/>
      <c r="H26" s="94">
        <v>41184</v>
      </c>
      <c r="I26" s="41">
        <v>15</v>
      </c>
      <c r="J26" s="61">
        <v>3180</v>
      </c>
      <c r="K26" s="61">
        <v>0</v>
      </c>
      <c r="L26" s="61">
        <f t="shared" si="0"/>
        <v>3180</v>
      </c>
      <c r="M26" s="61"/>
      <c r="N26" s="61"/>
      <c r="O26" s="42" t="e">
        <f>+L26-#REF!</f>
        <v>#REF!</v>
      </c>
      <c r="P26" s="65"/>
      <c r="Q26" s="65"/>
    </row>
    <row r="27" spans="1:17" x14ac:dyDescent="0.25">
      <c r="A27" s="41"/>
      <c r="B27" s="73" t="s">
        <v>81</v>
      </c>
      <c r="C27" s="77" t="s">
        <v>615</v>
      </c>
      <c r="D27" s="77" t="s">
        <v>616</v>
      </c>
      <c r="E27" s="73" t="s">
        <v>341</v>
      </c>
      <c r="F27" s="73"/>
      <c r="G27" s="73"/>
      <c r="H27" s="94">
        <v>41184</v>
      </c>
      <c r="I27" s="41">
        <v>15</v>
      </c>
      <c r="J27" s="61">
        <v>2500</v>
      </c>
      <c r="K27" s="61">
        <v>0</v>
      </c>
      <c r="L27" s="61">
        <f t="shared" si="0"/>
        <v>2500</v>
      </c>
      <c r="M27" s="61"/>
      <c r="N27" s="61"/>
      <c r="O27" s="42" t="e">
        <f>+L27-#REF!</f>
        <v>#REF!</v>
      </c>
      <c r="P27" s="65"/>
      <c r="Q27" s="65"/>
    </row>
    <row r="28" spans="1:17" x14ac:dyDescent="0.25">
      <c r="A28" s="41"/>
      <c r="B28" s="73" t="s">
        <v>81</v>
      </c>
      <c r="C28" s="77" t="s">
        <v>91</v>
      </c>
      <c r="D28" s="77" t="s">
        <v>257</v>
      </c>
      <c r="E28" s="73" t="s">
        <v>342</v>
      </c>
      <c r="F28" s="73" t="s">
        <v>385</v>
      </c>
      <c r="G28" s="73"/>
      <c r="H28" s="94" t="s">
        <v>499</v>
      </c>
      <c r="I28" s="41">
        <v>15</v>
      </c>
      <c r="J28" s="61">
        <v>7000</v>
      </c>
      <c r="K28" s="61">
        <v>0</v>
      </c>
      <c r="L28" s="61">
        <f t="shared" si="0"/>
        <v>7000</v>
      </c>
      <c r="M28" s="61"/>
      <c r="N28" s="61"/>
      <c r="O28" s="42" t="e">
        <f>+L28-#REF!</f>
        <v>#REF!</v>
      </c>
      <c r="P28" s="65"/>
      <c r="Q28" s="65"/>
    </row>
    <row r="29" spans="1:17" x14ac:dyDescent="0.25">
      <c r="A29" s="41"/>
      <c r="B29" s="73" t="s">
        <v>81</v>
      </c>
      <c r="C29" s="77" t="s">
        <v>607</v>
      </c>
      <c r="D29" s="77" t="s">
        <v>258</v>
      </c>
      <c r="E29" s="73" t="s">
        <v>342</v>
      </c>
      <c r="F29" s="73"/>
      <c r="G29" s="73" t="s">
        <v>507</v>
      </c>
      <c r="H29" s="94">
        <v>38378</v>
      </c>
      <c r="I29" s="41">
        <v>15</v>
      </c>
      <c r="J29" s="61">
        <v>5830</v>
      </c>
      <c r="K29" s="61">
        <v>0</v>
      </c>
      <c r="L29" s="61">
        <f t="shared" si="0"/>
        <v>5830</v>
      </c>
      <c r="M29" s="61"/>
      <c r="N29" s="61"/>
      <c r="O29" s="42" t="e">
        <f>+L29-#REF!</f>
        <v>#REF!</v>
      </c>
      <c r="P29" s="65"/>
      <c r="Q29" s="65"/>
    </row>
    <row r="30" spans="1:17" x14ac:dyDescent="0.25">
      <c r="A30" s="41"/>
      <c r="B30" s="73" t="s">
        <v>81</v>
      </c>
      <c r="C30" s="77" t="s">
        <v>722</v>
      </c>
      <c r="D30" s="77" t="s">
        <v>255</v>
      </c>
      <c r="E30" s="73" t="s">
        <v>342</v>
      </c>
      <c r="F30" s="73"/>
      <c r="G30" s="73"/>
      <c r="H30" s="94"/>
      <c r="I30" s="41"/>
      <c r="J30" s="61">
        <v>2100</v>
      </c>
      <c r="K30" s="61"/>
      <c r="L30" s="61">
        <v>2100</v>
      </c>
      <c r="M30" s="61"/>
      <c r="N30" s="61"/>
      <c r="O30" s="42">
        <v>2100</v>
      </c>
      <c r="P30" s="65"/>
      <c r="Q30" s="65"/>
    </row>
    <row r="31" spans="1:17" x14ac:dyDescent="0.25">
      <c r="A31" s="41"/>
      <c r="B31" s="73" t="s">
        <v>81</v>
      </c>
      <c r="C31" s="77"/>
      <c r="D31" s="77" t="s">
        <v>259</v>
      </c>
      <c r="E31" s="73" t="s">
        <v>342</v>
      </c>
      <c r="F31" s="73"/>
      <c r="G31" s="73"/>
      <c r="H31" s="94"/>
      <c r="I31" s="41">
        <v>15</v>
      </c>
      <c r="J31" s="61" t="e">
        <f>(#REF!/15)*I31</f>
        <v>#REF!</v>
      </c>
      <c r="K31" s="61">
        <v>0</v>
      </c>
      <c r="L31" s="61" t="e">
        <f t="shared" ref="L31:L46" si="1">SUM(J31:K31)</f>
        <v>#REF!</v>
      </c>
      <c r="M31" s="61"/>
      <c r="N31" s="61"/>
      <c r="O31" s="42" t="e">
        <f>+L31-#REF!</f>
        <v>#REF!</v>
      </c>
      <c r="P31" s="65"/>
      <c r="Q31" s="65"/>
    </row>
    <row r="32" spans="1:17" x14ac:dyDescent="0.25">
      <c r="A32" s="41"/>
      <c r="B32" s="73" t="s">
        <v>81</v>
      </c>
      <c r="C32" s="77" t="s">
        <v>92</v>
      </c>
      <c r="D32" s="77" t="s">
        <v>260</v>
      </c>
      <c r="E32" s="73" t="s">
        <v>343</v>
      </c>
      <c r="F32" s="73" t="s">
        <v>386</v>
      </c>
      <c r="G32" s="73" t="s">
        <v>508</v>
      </c>
      <c r="H32" s="94">
        <v>41183</v>
      </c>
      <c r="I32" s="41">
        <v>15</v>
      </c>
      <c r="J32" s="61">
        <v>9000</v>
      </c>
      <c r="K32" s="61">
        <v>0</v>
      </c>
      <c r="L32" s="61">
        <f t="shared" si="1"/>
        <v>9000</v>
      </c>
      <c r="M32" s="61"/>
      <c r="N32" s="61"/>
      <c r="O32" s="42" t="e">
        <f>+L32-#REF!</f>
        <v>#REF!</v>
      </c>
      <c r="P32" s="65"/>
      <c r="Q32" s="65"/>
    </row>
    <row r="33" spans="1:17" x14ac:dyDescent="0.25">
      <c r="A33" s="41"/>
      <c r="B33" s="73" t="s">
        <v>81</v>
      </c>
      <c r="C33" s="78"/>
      <c r="D33" s="77" t="s">
        <v>258</v>
      </c>
      <c r="E33" s="73" t="s">
        <v>343</v>
      </c>
      <c r="F33" s="87"/>
      <c r="G33" s="87"/>
      <c r="H33" s="95"/>
      <c r="I33" s="41">
        <v>15</v>
      </c>
      <c r="J33" s="61" t="e">
        <f>(#REF!/15)*I33</f>
        <v>#REF!</v>
      </c>
      <c r="K33" s="61">
        <v>0</v>
      </c>
      <c r="L33" s="61" t="e">
        <f t="shared" si="1"/>
        <v>#REF!</v>
      </c>
      <c r="M33" s="61"/>
      <c r="N33" s="61"/>
      <c r="O33" s="42" t="e">
        <f>+L33-#REF!</f>
        <v>#REF!</v>
      </c>
      <c r="P33" s="65"/>
      <c r="Q33" s="65"/>
    </row>
    <row r="34" spans="1:17" x14ac:dyDescent="0.25">
      <c r="A34" s="41"/>
      <c r="B34" s="73" t="s">
        <v>81</v>
      </c>
      <c r="C34" s="77" t="s">
        <v>93</v>
      </c>
      <c r="D34" s="77" t="s">
        <v>261</v>
      </c>
      <c r="E34" s="85" t="s">
        <v>344</v>
      </c>
      <c r="F34" s="73" t="s">
        <v>387</v>
      </c>
      <c r="G34" s="73" t="s">
        <v>509</v>
      </c>
      <c r="H34" s="94">
        <v>41183</v>
      </c>
      <c r="I34" s="41">
        <v>15</v>
      </c>
      <c r="J34" s="61">
        <v>5000</v>
      </c>
      <c r="K34" s="61">
        <v>0</v>
      </c>
      <c r="L34" s="61">
        <f t="shared" si="1"/>
        <v>5000</v>
      </c>
      <c r="M34" s="61"/>
      <c r="N34" s="61"/>
      <c r="O34" s="42" t="e">
        <f>+L34-#REF!</f>
        <v>#REF!</v>
      </c>
      <c r="P34" s="65"/>
      <c r="Q34" s="65"/>
    </row>
    <row r="35" spans="1:17" x14ac:dyDescent="0.25">
      <c r="A35" s="41"/>
      <c r="B35" s="73" t="s">
        <v>81</v>
      </c>
      <c r="C35" s="79"/>
      <c r="D35" s="77" t="s">
        <v>258</v>
      </c>
      <c r="E35" s="85" t="s">
        <v>344</v>
      </c>
      <c r="F35" s="87"/>
      <c r="G35" s="87"/>
      <c r="H35" s="95"/>
      <c r="I35" s="41">
        <v>15</v>
      </c>
      <c r="J35" s="61" t="e">
        <f>(#REF!/15)*I35</f>
        <v>#REF!</v>
      </c>
      <c r="K35" s="61">
        <v>0</v>
      </c>
      <c r="L35" s="61" t="e">
        <f t="shared" si="1"/>
        <v>#REF!</v>
      </c>
      <c r="M35" s="61"/>
      <c r="N35" s="61"/>
      <c r="O35" s="42" t="e">
        <f>+L35-#REF!</f>
        <v>#REF!</v>
      </c>
      <c r="P35" s="65"/>
      <c r="Q35" s="65"/>
    </row>
    <row r="36" spans="1:17" x14ac:dyDescent="0.25">
      <c r="A36" s="41"/>
      <c r="B36" s="73" t="s">
        <v>81</v>
      </c>
      <c r="C36" s="77" t="s">
        <v>94</v>
      </c>
      <c r="D36" s="77" t="s">
        <v>253</v>
      </c>
      <c r="E36" s="85" t="s">
        <v>344</v>
      </c>
      <c r="F36" s="73" t="s">
        <v>388</v>
      </c>
      <c r="G36" s="73"/>
      <c r="H36" s="94">
        <v>36171</v>
      </c>
      <c r="I36" s="41">
        <v>15</v>
      </c>
      <c r="J36" s="61">
        <v>2650</v>
      </c>
      <c r="K36" s="61">
        <v>0</v>
      </c>
      <c r="L36" s="61">
        <f t="shared" si="1"/>
        <v>2650</v>
      </c>
      <c r="M36" s="61"/>
      <c r="N36" s="61"/>
      <c r="O36" s="42" t="e">
        <f>+L36-#REF!</f>
        <v>#REF!</v>
      </c>
      <c r="P36" s="65"/>
      <c r="Q36" s="65"/>
    </row>
    <row r="37" spans="1:17" x14ac:dyDescent="0.25">
      <c r="A37" s="41"/>
      <c r="B37" s="73" t="s">
        <v>81</v>
      </c>
      <c r="C37" s="77" t="s">
        <v>95</v>
      </c>
      <c r="D37" s="77" t="s">
        <v>259</v>
      </c>
      <c r="E37" s="85" t="s">
        <v>344</v>
      </c>
      <c r="F37" s="73" t="s">
        <v>389</v>
      </c>
      <c r="G37" s="73" t="s">
        <v>510</v>
      </c>
      <c r="H37" s="94">
        <v>38013</v>
      </c>
      <c r="I37" s="41">
        <v>15</v>
      </c>
      <c r="J37" s="61">
        <v>2120</v>
      </c>
      <c r="K37" s="61">
        <v>0</v>
      </c>
      <c r="L37" s="61">
        <f t="shared" si="1"/>
        <v>2120</v>
      </c>
      <c r="M37" s="61"/>
      <c r="N37" s="61"/>
      <c r="O37" s="42" t="e">
        <f>+L37-#REF!</f>
        <v>#REF!</v>
      </c>
      <c r="P37" s="65"/>
      <c r="Q37" s="65"/>
    </row>
    <row r="38" spans="1:17" x14ac:dyDescent="0.25">
      <c r="A38" s="41"/>
      <c r="B38" s="73" t="s">
        <v>81</v>
      </c>
      <c r="C38" s="78"/>
      <c r="D38" s="77" t="s">
        <v>256</v>
      </c>
      <c r="E38" s="85" t="s">
        <v>344</v>
      </c>
      <c r="F38" s="87"/>
      <c r="G38" s="87"/>
      <c r="H38" s="95"/>
      <c r="I38" s="41">
        <v>15</v>
      </c>
      <c r="J38" s="61" t="e">
        <f>(#REF!/15)*I38</f>
        <v>#REF!</v>
      </c>
      <c r="K38" s="61">
        <v>0</v>
      </c>
      <c r="L38" s="61" t="e">
        <f t="shared" si="1"/>
        <v>#REF!</v>
      </c>
      <c r="M38" s="61"/>
      <c r="N38" s="61"/>
      <c r="O38" s="42" t="e">
        <f>+L38-#REF!</f>
        <v>#REF!</v>
      </c>
      <c r="P38" s="65"/>
      <c r="Q38" s="65"/>
    </row>
    <row r="39" spans="1:17" x14ac:dyDescent="0.25">
      <c r="A39" s="41"/>
      <c r="B39" s="73" t="s">
        <v>81</v>
      </c>
      <c r="C39" s="78" t="s">
        <v>718</v>
      </c>
      <c r="D39" s="77" t="s">
        <v>719</v>
      </c>
      <c r="E39" s="85" t="s">
        <v>344</v>
      </c>
      <c r="F39" s="87" t="s">
        <v>721</v>
      </c>
      <c r="G39" s="87" t="s">
        <v>720</v>
      </c>
      <c r="H39" s="95">
        <v>41198</v>
      </c>
      <c r="I39" s="41">
        <v>15</v>
      </c>
      <c r="J39" s="61">
        <v>4000</v>
      </c>
      <c r="K39" s="61">
        <v>0</v>
      </c>
      <c r="L39" s="61">
        <f t="shared" si="1"/>
        <v>4000</v>
      </c>
      <c r="M39" s="61"/>
      <c r="N39" s="61"/>
      <c r="O39" s="42" t="e">
        <f>+L39-#REF!</f>
        <v>#REF!</v>
      </c>
      <c r="P39" s="65"/>
      <c r="Q39" s="65"/>
    </row>
    <row r="40" spans="1:17" x14ac:dyDescent="0.25">
      <c r="A40" s="41"/>
      <c r="B40" s="73" t="s">
        <v>81</v>
      </c>
      <c r="C40" s="78"/>
      <c r="D40" s="77" t="s">
        <v>262</v>
      </c>
      <c r="E40" s="85" t="s">
        <v>344</v>
      </c>
      <c r="F40" s="87"/>
      <c r="G40" s="87"/>
      <c r="H40" s="95"/>
      <c r="I40" s="41">
        <v>15</v>
      </c>
      <c r="J40" s="61" t="e">
        <f>(#REF!/15)*I40</f>
        <v>#REF!</v>
      </c>
      <c r="K40" s="61">
        <v>0</v>
      </c>
      <c r="L40" s="61" t="e">
        <f t="shared" si="1"/>
        <v>#REF!</v>
      </c>
      <c r="M40" s="61"/>
      <c r="N40" s="61"/>
      <c r="O40" s="42" t="e">
        <f>+L40-#REF!</f>
        <v>#REF!</v>
      </c>
      <c r="P40" s="65"/>
      <c r="Q40" s="65"/>
    </row>
    <row r="41" spans="1:17" x14ac:dyDescent="0.25">
      <c r="A41" s="41"/>
      <c r="B41" s="73" t="s">
        <v>81</v>
      </c>
      <c r="C41" s="77" t="s">
        <v>97</v>
      </c>
      <c r="D41" s="82" t="s">
        <v>263</v>
      </c>
      <c r="E41" s="85" t="s">
        <v>344</v>
      </c>
      <c r="F41" s="73" t="s">
        <v>390</v>
      </c>
      <c r="G41" s="73" t="s">
        <v>511</v>
      </c>
      <c r="H41" s="94">
        <v>40253</v>
      </c>
      <c r="I41" s="41">
        <v>15</v>
      </c>
      <c r="J41" s="61">
        <v>2120</v>
      </c>
      <c r="K41" s="61">
        <v>0</v>
      </c>
      <c r="L41" s="61">
        <f t="shared" si="1"/>
        <v>2120</v>
      </c>
      <c r="M41" s="61"/>
      <c r="N41" s="61"/>
      <c r="O41" s="42" t="e">
        <f>+L41-#REF!</f>
        <v>#REF!</v>
      </c>
      <c r="P41" s="65"/>
      <c r="Q41" s="65"/>
    </row>
    <row r="42" spans="1:17" x14ac:dyDescent="0.25">
      <c r="A42" s="41"/>
      <c r="B42" s="73" t="s">
        <v>81</v>
      </c>
      <c r="C42" s="77" t="s">
        <v>98</v>
      </c>
      <c r="D42" s="77" t="s">
        <v>264</v>
      </c>
      <c r="E42" s="85" t="s">
        <v>345</v>
      </c>
      <c r="F42" s="73" t="s">
        <v>391</v>
      </c>
      <c r="G42" s="73" t="s">
        <v>512</v>
      </c>
      <c r="H42" s="94">
        <v>41183</v>
      </c>
      <c r="I42" s="41">
        <v>15</v>
      </c>
      <c r="J42" s="61">
        <v>3000</v>
      </c>
      <c r="K42" s="61">
        <v>0</v>
      </c>
      <c r="L42" s="61">
        <f t="shared" si="1"/>
        <v>3000</v>
      </c>
      <c r="M42" s="61"/>
      <c r="N42" s="61"/>
      <c r="O42" s="42" t="e">
        <f>+L42-#REF!</f>
        <v>#REF!</v>
      </c>
      <c r="P42" s="65"/>
      <c r="Q42" s="65"/>
    </row>
    <row r="43" spans="1:17" x14ac:dyDescent="0.25">
      <c r="A43" s="41"/>
      <c r="B43" s="73" t="s">
        <v>81</v>
      </c>
      <c r="C43" s="77" t="s">
        <v>623</v>
      </c>
      <c r="D43" s="77" t="s">
        <v>265</v>
      </c>
      <c r="E43" s="85" t="s">
        <v>608</v>
      </c>
      <c r="F43" s="73"/>
      <c r="G43" s="73"/>
      <c r="H43" s="94">
        <v>41184</v>
      </c>
      <c r="I43" s="41">
        <v>15</v>
      </c>
      <c r="J43" s="61">
        <v>2500</v>
      </c>
      <c r="K43" s="61">
        <v>0</v>
      </c>
      <c r="L43" s="61">
        <f t="shared" si="1"/>
        <v>2500</v>
      </c>
      <c r="M43" s="61"/>
      <c r="N43" s="61"/>
      <c r="O43" s="42" t="e">
        <f>+L43-#REF!</f>
        <v>#REF!</v>
      </c>
      <c r="P43" s="65"/>
      <c r="Q43" s="65"/>
    </row>
    <row r="44" spans="1:17" x14ac:dyDescent="0.25">
      <c r="A44" s="41"/>
      <c r="B44" s="73" t="s">
        <v>81</v>
      </c>
      <c r="C44" s="78"/>
      <c r="D44" s="77" t="s">
        <v>266</v>
      </c>
      <c r="E44" s="85" t="s">
        <v>345</v>
      </c>
      <c r="F44" s="87"/>
      <c r="G44" s="87"/>
      <c r="H44" s="95"/>
      <c r="I44" s="41">
        <v>15</v>
      </c>
      <c r="J44" s="61" t="e">
        <f>(#REF!/15)*I44</f>
        <v>#REF!</v>
      </c>
      <c r="K44" s="61">
        <v>0</v>
      </c>
      <c r="L44" s="61" t="e">
        <f t="shared" si="1"/>
        <v>#REF!</v>
      </c>
      <c r="M44" s="61"/>
      <c r="N44" s="61"/>
      <c r="O44" s="42" t="e">
        <f>+L44-#REF!</f>
        <v>#REF!</v>
      </c>
      <c r="P44" s="65"/>
      <c r="Q44" s="65"/>
    </row>
    <row r="45" spans="1:17" x14ac:dyDescent="0.25">
      <c r="A45" s="41"/>
      <c r="B45" s="73" t="s">
        <v>81</v>
      </c>
      <c r="C45" s="78"/>
      <c r="D45" s="77" t="s">
        <v>266</v>
      </c>
      <c r="E45" s="85" t="s">
        <v>345</v>
      </c>
      <c r="F45" s="87"/>
      <c r="G45" s="87"/>
      <c r="H45" s="95"/>
      <c r="I45" s="41">
        <v>15</v>
      </c>
      <c r="J45" s="61" t="e">
        <f>(#REF!/15)*I45</f>
        <v>#REF!</v>
      </c>
      <c r="K45" s="61">
        <v>0</v>
      </c>
      <c r="L45" s="61" t="e">
        <f t="shared" si="1"/>
        <v>#REF!</v>
      </c>
      <c r="M45" s="61"/>
      <c r="N45" s="61"/>
      <c r="O45" s="42" t="e">
        <f>+L45-#REF!</f>
        <v>#REF!</v>
      </c>
      <c r="P45" s="65"/>
      <c r="Q45" s="65"/>
    </row>
    <row r="46" spans="1:17" x14ac:dyDescent="0.25">
      <c r="A46" s="41"/>
      <c r="B46" s="73" t="s">
        <v>81</v>
      </c>
      <c r="C46" s="77" t="s">
        <v>99</v>
      </c>
      <c r="D46" s="77" t="s">
        <v>267</v>
      </c>
      <c r="E46" s="73" t="s">
        <v>346</v>
      </c>
      <c r="F46" s="73" t="s">
        <v>392</v>
      </c>
      <c r="G46" s="73" t="s">
        <v>513</v>
      </c>
      <c r="H46" s="94" t="s">
        <v>500</v>
      </c>
      <c r="I46" s="41">
        <v>15</v>
      </c>
      <c r="J46" s="61">
        <v>4250</v>
      </c>
      <c r="K46" s="61">
        <v>0</v>
      </c>
      <c r="L46" s="61">
        <f t="shared" si="1"/>
        <v>4250</v>
      </c>
      <c r="M46" s="61"/>
      <c r="N46" s="61"/>
      <c r="O46" s="42" t="e">
        <f>+L46-#REF!</f>
        <v>#REF!</v>
      </c>
      <c r="P46" s="65"/>
      <c r="Q46" s="65"/>
    </row>
    <row r="47" spans="1:17" x14ac:dyDescent="0.25">
      <c r="A47" s="41"/>
      <c r="B47" s="73" t="s">
        <v>81</v>
      </c>
      <c r="C47" s="77" t="s">
        <v>698</v>
      </c>
      <c r="D47" s="77" t="s">
        <v>273</v>
      </c>
      <c r="E47" s="73" t="s">
        <v>699</v>
      </c>
      <c r="F47" s="73"/>
      <c r="G47" s="73"/>
      <c r="H47" s="94"/>
      <c r="I47" s="41">
        <v>15</v>
      </c>
      <c r="J47" s="61">
        <v>4250</v>
      </c>
      <c r="K47" s="61"/>
      <c r="L47" s="61">
        <v>4250</v>
      </c>
      <c r="M47" s="61"/>
      <c r="N47" s="61"/>
      <c r="O47" s="42">
        <v>4250</v>
      </c>
      <c r="P47" s="65"/>
      <c r="Q47" s="65"/>
    </row>
    <row r="48" spans="1:17" x14ac:dyDescent="0.25">
      <c r="A48" s="41"/>
      <c r="B48" s="73" t="s">
        <v>81</v>
      </c>
      <c r="C48" s="77" t="s">
        <v>100</v>
      </c>
      <c r="D48" s="77" t="s">
        <v>268</v>
      </c>
      <c r="E48" s="73" t="s">
        <v>347</v>
      </c>
      <c r="F48" s="73" t="s">
        <v>393</v>
      </c>
      <c r="G48" s="73"/>
      <c r="H48" s="94">
        <v>40909</v>
      </c>
      <c r="I48" s="41">
        <v>15</v>
      </c>
      <c r="J48" s="61">
        <v>4000</v>
      </c>
      <c r="K48" s="61">
        <v>0</v>
      </c>
      <c r="L48" s="61">
        <f t="shared" ref="L48:L54" si="2">SUM(J48:K48)</f>
        <v>4000</v>
      </c>
      <c r="M48" s="61"/>
      <c r="N48" s="61"/>
      <c r="O48" s="42" t="e">
        <f>+L48-#REF!</f>
        <v>#REF!</v>
      </c>
      <c r="P48" s="65"/>
      <c r="Q48" s="65"/>
    </row>
    <row r="49" spans="1:23" x14ac:dyDescent="0.25">
      <c r="A49" s="41"/>
      <c r="B49" s="73" t="s">
        <v>81</v>
      </c>
      <c r="C49" s="77" t="s">
        <v>101</v>
      </c>
      <c r="D49" s="77" t="s">
        <v>269</v>
      </c>
      <c r="E49" s="73" t="s">
        <v>347</v>
      </c>
      <c r="F49" s="73" t="s">
        <v>394</v>
      </c>
      <c r="G49" s="73" t="s">
        <v>514</v>
      </c>
      <c r="H49" s="94">
        <v>36901</v>
      </c>
      <c r="I49" s="41">
        <v>15</v>
      </c>
      <c r="J49" s="61">
        <v>3180</v>
      </c>
      <c r="K49" s="61">
        <v>0</v>
      </c>
      <c r="L49" s="61">
        <f t="shared" si="2"/>
        <v>3180</v>
      </c>
      <c r="M49" s="61"/>
      <c r="N49" s="61"/>
      <c r="O49" s="42" t="e">
        <f>+L49-#REF!</f>
        <v>#REF!</v>
      </c>
      <c r="P49" s="65"/>
      <c r="Q49" s="65"/>
    </row>
    <row r="50" spans="1:23" x14ac:dyDescent="0.25">
      <c r="A50" s="41"/>
      <c r="B50" s="73" t="s">
        <v>81</v>
      </c>
      <c r="C50" s="77" t="s">
        <v>102</v>
      </c>
      <c r="D50" s="77" t="s">
        <v>253</v>
      </c>
      <c r="E50" s="73" t="s">
        <v>347</v>
      </c>
      <c r="F50" s="73" t="s">
        <v>395</v>
      </c>
      <c r="G50" s="73" t="s">
        <v>515</v>
      </c>
      <c r="H50" s="94">
        <v>39084</v>
      </c>
      <c r="I50" s="41">
        <v>15</v>
      </c>
      <c r="J50" s="61">
        <v>2915</v>
      </c>
      <c r="K50" s="61">
        <v>0</v>
      </c>
      <c r="L50" s="61">
        <f t="shared" si="2"/>
        <v>2915</v>
      </c>
      <c r="M50" s="61"/>
      <c r="N50" s="61"/>
      <c r="O50" s="42" t="e">
        <f>+L50-#REF!</f>
        <v>#REF!</v>
      </c>
      <c r="P50" s="65"/>
      <c r="Q50" s="65"/>
    </row>
    <row r="51" spans="1:23" x14ac:dyDescent="0.25">
      <c r="A51" s="41"/>
      <c r="B51" s="73" t="s">
        <v>81</v>
      </c>
      <c r="C51" s="77" t="s">
        <v>103</v>
      </c>
      <c r="D51" s="77" t="s">
        <v>270</v>
      </c>
      <c r="E51" s="73" t="s">
        <v>348</v>
      </c>
      <c r="F51" s="73" t="s">
        <v>396</v>
      </c>
      <c r="G51" s="73" t="s">
        <v>516</v>
      </c>
      <c r="H51" s="94">
        <v>41183</v>
      </c>
      <c r="I51" s="41">
        <v>15</v>
      </c>
      <c r="J51" s="61">
        <v>4000</v>
      </c>
      <c r="K51" s="61">
        <v>0</v>
      </c>
      <c r="L51" s="61">
        <f t="shared" si="2"/>
        <v>4000</v>
      </c>
      <c r="M51" s="61"/>
      <c r="N51" s="61"/>
      <c r="O51" s="42" t="e">
        <f>+L51-#REF!</f>
        <v>#REF!</v>
      </c>
      <c r="P51" s="65"/>
      <c r="Q51" s="65"/>
    </row>
    <row r="52" spans="1:23" x14ac:dyDescent="0.25">
      <c r="A52" s="41"/>
      <c r="B52" s="73" t="s">
        <v>81</v>
      </c>
      <c r="C52" s="77" t="s">
        <v>104</v>
      </c>
      <c r="D52" s="77" t="s">
        <v>258</v>
      </c>
      <c r="E52" s="73" t="s">
        <v>348</v>
      </c>
      <c r="F52" s="73" t="s">
        <v>397</v>
      </c>
      <c r="G52" s="73" t="s">
        <v>517</v>
      </c>
      <c r="H52" s="94">
        <v>38001</v>
      </c>
      <c r="I52" s="41">
        <v>15</v>
      </c>
      <c r="J52" s="61">
        <v>2332</v>
      </c>
      <c r="K52" s="61">
        <v>0</v>
      </c>
      <c r="L52" s="61">
        <f t="shared" si="2"/>
        <v>2332</v>
      </c>
      <c r="M52" s="61"/>
      <c r="N52" s="61"/>
      <c r="O52" s="42" t="e">
        <f>+L52-#REF!</f>
        <v>#REF!</v>
      </c>
      <c r="P52" s="65"/>
      <c r="Q52" s="65"/>
    </row>
    <row r="53" spans="1:23" x14ac:dyDescent="0.25">
      <c r="A53" s="41"/>
      <c r="B53" s="73" t="s">
        <v>81</v>
      </c>
      <c r="C53" s="77" t="s">
        <v>105</v>
      </c>
      <c r="D53" s="77" t="s">
        <v>271</v>
      </c>
      <c r="E53" s="73" t="s">
        <v>349</v>
      </c>
      <c r="F53" s="73" t="s">
        <v>398</v>
      </c>
      <c r="G53" s="73"/>
      <c r="H53" s="94">
        <v>41183</v>
      </c>
      <c r="I53" s="41">
        <v>15</v>
      </c>
      <c r="J53" s="61">
        <v>3500</v>
      </c>
      <c r="K53" s="61">
        <v>0</v>
      </c>
      <c r="L53" s="61">
        <f t="shared" si="2"/>
        <v>3500</v>
      </c>
      <c r="M53" s="61"/>
      <c r="N53" s="61"/>
      <c r="O53" s="42" t="e">
        <f>+L53-#REF!</f>
        <v>#REF!</v>
      </c>
      <c r="P53" s="65"/>
      <c r="Q53" s="65"/>
    </row>
    <row r="54" spans="1:23" x14ac:dyDescent="0.25">
      <c r="A54" s="41"/>
      <c r="B54" s="73" t="s">
        <v>81</v>
      </c>
      <c r="C54" s="77" t="s">
        <v>106</v>
      </c>
      <c r="D54" s="77" t="s">
        <v>272</v>
      </c>
      <c r="E54" s="73" t="s">
        <v>349</v>
      </c>
      <c r="F54" s="73" t="s">
        <v>399</v>
      </c>
      <c r="G54" s="73" t="s">
        <v>518</v>
      </c>
      <c r="H54" s="94">
        <v>39503</v>
      </c>
      <c r="I54" s="41">
        <v>15</v>
      </c>
      <c r="J54" s="61">
        <v>1590</v>
      </c>
      <c r="K54" s="61">
        <v>0</v>
      </c>
      <c r="L54" s="61">
        <f t="shared" si="2"/>
        <v>1590</v>
      </c>
      <c r="M54" s="61"/>
      <c r="N54" s="61"/>
      <c r="O54" s="42" t="e">
        <f>+L54-#REF!</f>
        <v>#REF!</v>
      </c>
      <c r="P54" s="65"/>
      <c r="Q54" s="65"/>
    </row>
    <row r="55" spans="1:23" x14ac:dyDescent="0.25">
      <c r="A55" s="41"/>
      <c r="B55" s="73" t="s">
        <v>81</v>
      </c>
      <c r="C55" s="77" t="s">
        <v>700</v>
      </c>
      <c r="D55" s="77" t="s">
        <v>275</v>
      </c>
      <c r="E55" s="73" t="s">
        <v>701</v>
      </c>
      <c r="F55" s="73"/>
      <c r="G55" s="73"/>
      <c r="H55" s="94"/>
      <c r="I55" s="41">
        <v>15</v>
      </c>
      <c r="J55" s="61">
        <v>3250</v>
      </c>
      <c r="K55" s="61"/>
      <c r="L55" s="61">
        <v>3250</v>
      </c>
      <c r="M55" s="61"/>
      <c r="N55" s="61"/>
      <c r="O55" s="42">
        <v>3250</v>
      </c>
      <c r="P55" s="65"/>
      <c r="Q55" s="65"/>
    </row>
    <row r="56" spans="1:23" x14ac:dyDescent="0.25">
      <c r="A56" s="41"/>
      <c r="B56" s="73" t="s">
        <v>81</v>
      </c>
      <c r="C56" s="78"/>
      <c r="D56" s="77" t="s">
        <v>273</v>
      </c>
      <c r="E56" s="85" t="s">
        <v>350</v>
      </c>
      <c r="F56" s="87"/>
      <c r="G56" s="87"/>
      <c r="H56" s="95"/>
      <c r="I56" s="41">
        <v>15</v>
      </c>
      <c r="J56" s="61" t="e">
        <f>(#REF!/15)*I56</f>
        <v>#REF!</v>
      </c>
      <c r="K56" s="61">
        <v>0</v>
      </c>
      <c r="L56" s="61" t="e">
        <f>SUM(J56:K56)</f>
        <v>#REF!</v>
      </c>
      <c r="M56" s="61"/>
      <c r="N56" s="61"/>
      <c r="O56" s="42" t="e">
        <f>+L56-#REF!</f>
        <v>#REF!</v>
      </c>
      <c r="P56" s="65"/>
      <c r="Q56" s="65"/>
    </row>
    <row r="57" spans="1:23" x14ac:dyDescent="0.25">
      <c r="A57" s="41"/>
      <c r="B57" s="73" t="s">
        <v>81</v>
      </c>
      <c r="C57" s="78"/>
      <c r="D57" s="77" t="s">
        <v>274</v>
      </c>
      <c r="E57" s="85" t="s">
        <v>350</v>
      </c>
      <c r="F57" s="87"/>
      <c r="G57" s="87"/>
      <c r="H57" s="95"/>
      <c r="I57" s="41">
        <v>15</v>
      </c>
      <c r="J57" s="61" t="e">
        <f>(#REF!/15)*I57</f>
        <v>#REF!</v>
      </c>
      <c r="K57" s="61">
        <v>0</v>
      </c>
      <c r="L57" s="61" t="e">
        <f>SUM(J57:K57)</f>
        <v>#REF!</v>
      </c>
      <c r="M57" s="61"/>
      <c r="N57" s="61"/>
      <c r="O57" s="42" t="e">
        <f>+L57-#REF!</f>
        <v>#REF!</v>
      </c>
      <c r="P57" s="65"/>
      <c r="Q57" s="65"/>
    </row>
    <row r="58" spans="1:23" ht="22.5" x14ac:dyDescent="0.25">
      <c r="A58" s="41"/>
      <c r="B58" s="73" t="s">
        <v>81</v>
      </c>
      <c r="C58" s="77" t="s">
        <v>617</v>
      </c>
      <c r="D58" s="77" t="s">
        <v>275</v>
      </c>
      <c r="E58" s="85" t="s">
        <v>351</v>
      </c>
      <c r="F58" s="73" t="s">
        <v>618</v>
      </c>
      <c r="G58" s="73" t="s">
        <v>619</v>
      </c>
      <c r="H58" s="94">
        <v>41183</v>
      </c>
      <c r="I58" s="41">
        <v>15</v>
      </c>
      <c r="J58" s="61">
        <v>3500</v>
      </c>
      <c r="K58" s="61">
        <v>0</v>
      </c>
      <c r="L58" s="61">
        <f>SUM(J58:K58)</f>
        <v>3500</v>
      </c>
      <c r="M58" s="61"/>
      <c r="N58" s="61"/>
      <c r="O58" s="42" t="e">
        <f>+L58-#REF!</f>
        <v>#REF!</v>
      </c>
      <c r="P58" s="65"/>
      <c r="Q58" s="65"/>
    </row>
    <row r="59" spans="1:23" ht="22.5" x14ac:dyDescent="0.25">
      <c r="A59" s="41"/>
      <c r="B59" s="73" t="s">
        <v>81</v>
      </c>
      <c r="C59" s="77" t="s">
        <v>702</v>
      </c>
      <c r="D59" s="77" t="s">
        <v>616</v>
      </c>
      <c r="E59" s="85" t="s">
        <v>351</v>
      </c>
      <c r="F59" s="73"/>
      <c r="G59" s="73"/>
      <c r="H59" s="94"/>
      <c r="I59" s="41">
        <v>15</v>
      </c>
      <c r="J59" s="61">
        <v>3250</v>
      </c>
      <c r="K59" s="61"/>
      <c r="L59" s="61">
        <v>3250</v>
      </c>
      <c r="M59" s="61"/>
      <c r="N59" s="61"/>
      <c r="O59" s="42">
        <v>3250</v>
      </c>
      <c r="P59" s="65"/>
      <c r="Q59" s="65"/>
    </row>
    <row r="60" spans="1:23" ht="22.5" x14ac:dyDescent="0.25">
      <c r="A60" s="41"/>
      <c r="B60" s="73" t="s">
        <v>81</v>
      </c>
      <c r="C60" s="77" t="s">
        <v>624</v>
      </c>
      <c r="D60" s="77" t="s">
        <v>616</v>
      </c>
      <c r="E60" s="85" t="s">
        <v>351</v>
      </c>
      <c r="F60" s="73"/>
      <c r="G60" s="73"/>
      <c r="H60" s="94"/>
      <c r="I60" s="41">
        <v>15</v>
      </c>
      <c r="J60" s="61">
        <v>3250</v>
      </c>
      <c r="K60" s="61"/>
      <c r="L60" s="61">
        <f>J60</f>
        <v>3250</v>
      </c>
      <c r="M60" s="61"/>
      <c r="N60" s="61"/>
      <c r="O60" s="42">
        <f>J60</f>
        <v>3250</v>
      </c>
      <c r="P60" s="65"/>
      <c r="Q60" s="65"/>
    </row>
    <row r="61" spans="1:23" x14ac:dyDescent="0.25">
      <c r="A61" s="157"/>
      <c r="B61" s="74" t="s">
        <v>81</v>
      </c>
      <c r="C61" s="158" t="s">
        <v>680</v>
      </c>
      <c r="D61" s="158"/>
      <c r="E61" s="159"/>
      <c r="F61" s="74"/>
      <c r="G61" s="74"/>
      <c r="H61" s="160"/>
      <c r="I61" s="157"/>
      <c r="J61" s="161">
        <v>3000</v>
      </c>
      <c r="K61" s="161"/>
      <c r="L61" s="161">
        <v>3000</v>
      </c>
      <c r="M61" s="161"/>
      <c r="N61" s="161"/>
      <c r="O61" s="162">
        <v>3000</v>
      </c>
      <c r="P61" s="163"/>
      <c r="Q61" s="163"/>
      <c r="R61" s="164"/>
      <c r="S61" s="164"/>
      <c r="T61" s="164"/>
      <c r="U61" s="123"/>
      <c r="V61" s="123"/>
      <c r="W61" s="123"/>
    </row>
    <row r="62" spans="1:23" x14ac:dyDescent="0.25">
      <c r="A62" s="41"/>
      <c r="B62" s="73" t="s">
        <v>81</v>
      </c>
      <c r="C62" s="77" t="s">
        <v>107</v>
      </c>
      <c r="D62" s="77" t="s">
        <v>276</v>
      </c>
      <c r="E62" s="73" t="s">
        <v>352</v>
      </c>
      <c r="F62" s="73" t="s">
        <v>400</v>
      </c>
      <c r="G62" s="102" t="s">
        <v>519</v>
      </c>
      <c r="H62" s="94">
        <v>41183</v>
      </c>
      <c r="I62" s="41">
        <v>15</v>
      </c>
      <c r="J62" s="61">
        <v>3500</v>
      </c>
      <c r="K62" s="61">
        <v>0</v>
      </c>
      <c r="L62" s="61">
        <f>SUM(J62:K62)</f>
        <v>3500</v>
      </c>
      <c r="M62" s="61"/>
      <c r="N62" s="61"/>
      <c r="O62" s="42" t="e">
        <f>+L62-#REF!</f>
        <v>#REF!</v>
      </c>
      <c r="P62" s="65"/>
      <c r="Q62" s="65"/>
    </row>
    <row r="63" spans="1:23" x14ac:dyDescent="0.25">
      <c r="B63" s="73" t="s">
        <v>81</v>
      </c>
      <c r="C63" s="77" t="s">
        <v>108</v>
      </c>
      <c r="D63" s="77" t="s">
        <v>274</v>
      </c>
      <c r="E63" s="73" t="s">
        <v>352</v>
      </c>
      <c r="F63" s="73" t="s">
        <v>401</v>
      </c>
      <c r="G63" s="102" t="s">
        <v>520</v>
      </c>
      <c r="H63" s="94">
        <v>41183</v>
      </c>
      <c r="I63" s="41">
        <v>15</v>
      </c>
      <c r="J63" s="61">
        <v>3250</v>
      </c>
      <c r="K63" s="61"/>
      <c r="L63" s="61">
        <f>J63</f>
        <v>3250</v>
      </c>
      <c r="M63" s="61"/>
      <c r="N63" s="61"/>
      <c r="O63" s="42">
        <f>J63</f>
        <v>3250</v>
      </c>
      <c r="P63" s="137"/>
      <c r="Q63" s="137"/>
    </row>
    <row r="64" spans="1:23" x14ac:dyDescent="0.25">
      <c r="B64" s="73" t="s">
        <v>81</v>
      </c>
      <c r="C64" s="77" t="s">
        <v>109</v>
      </c>
      <c r="D64" s="77" t="s">
        <v>277</v>
      </c>
      <c r="E64" s="73" t="s">
        <v>352</v>
      </c>
      <c r="F64" s="73" t="s">
        <v>402</v>
      </c>
      <c r="G64" s="102" t="s">
        <v>521</v>
      </c>
      <c r="H64" s="94">
        <v>41183</v>
      </c>
      <c r="I64" s="41">
        <v>15</v>
      </c>
      <c r="J64" s="61">
        <v>3250</v>
      </c>
      <c r="L64" s="120">
        <v>3250</v>
      </c>
      <c r="O64" s="120">
        <v>3250</v>
      </c>
      <c r="P64" s="65"/>
      <c r="Q64" s="65"/>
    </row>
    <row r="65" spans="1:17" ht="14.25" thickBot="1" x14ac:dyDescent="0.3">
      <c r="B65" s="73" t="s">
        <v>81</v>
      </c>
      <c r="C65" s="77"/>
      <c r="D65" s="77" t="s">
        <v>274</v>
      </c>
      <c r="E65" s="73" t="s">
        <v>352</v>
      </c>
      <c r="F65" s="73"/>
      <c r="G65" s="73"/>
      <c r="H65" s="94"/>
      <c r="L65" s="48"/>
      <c r="M65" s="48">
        <f>SUM(M12:M64)</f>
        <v>0</v>
      </c>
      <c r="N65" s="48">
        <f>SUM(N12:N64)</f>
        <v>0</v>
      </c>
      <c r="O65" s="48" t="e">
        <f>SUM(O12:O64)</f>
        <v>#REF!</v>
      </c>
      <c r="P65" s="65"/>
      <c r="Q65" s="65"/>
    </row>
    <row r="66" spans="1:17" ht="14.25" thickTop="1" x14ac:dyDescent="0.25">
      <c r="B66" s="73" t="s">
        <v>81</v>
      </c>
      <c r="C66" s="77" t="s">
        <v>110</v>
      </c>
      <c r="D66" s="77" t="s">
        <v>277</v>
      </c>
      <c r="E66" s="73" t="s">
        <v>352</v>
      </c>
      <c r="F66" s="73" t="s">
        <v>403</v>
      </c>
      <c r="G66" s="73" t="s">
        <v>522</v>
      </c>
      <c r="H66" s="94">
        <v>39876</v>
      </c>
      <c r="J66" s="120">
        <v>2120</v>
      </c>
      <c r="L66" s="120">
        <v>2120</v>
      </c>
      <c r="P66" s="65"/>
      <c r="Q66" s="65"/>
    </row>
    <row r="67" spans="1:17" x14ac:dyDescent="0.25">
      <c r="B67" s="73" t="s">
        <v>81</v>
      </c>
      <c r="C67" s="77" t="s">
        <v>111</v>
      </c>
      <c r="D67" s="77" t="s">
        <v>278</v>
      </c>
      <c r="E67" s="73" t="s">
        <v>353</v>
      </c>
      <c r="F67" s="73" t="s">
        <v>404</v>
      </c>
      <c r="G67" s="73" t="s">
        <v>523</v>
      </c>
      <c r="H67" s="94">
        <v>36892</v>
      </c>
      <c r="J67" s="120">
        <v>5300</v>
      </c>
      <c r="L67" s="120">
        <v>5300</v>
      </c>
      <c r="O67" s="120">
        <v>5300</v>
      </c>
      <c r="P67" s="65"/>
      <c r="Q67" s="65"/>
    </row>
    <row r="68" spans="1:17" x14ac:dyDescent="0.25">
      <c r="B68" s="73" t="s">
        <v>81</v>
      </c>
      <c r="C68" s="77" t="s">
        <v>112</v>
      </c>
      <c r="D68" s="77" t="s">
        <v>279</v>
      </c>
      <c r="E68" s="73" t="s">
        <v>352</v>
      </c>
      <c r="F68" s="73" t="s">
        <v>405</v>
      </c>
      <c r="G68" s="73"/>
      <c r="H68" s="94">
        <v>41183</v>
      </c>
      <c r="I68" s="41">
        <v>15</v>
      </c>
      <c r="J68" s="120">
        <v>4000</v>
      </c>
      <c r="L68" s="120">
        <v>4000</v>
      </c>
      <c r="O68" s="120">
        <v>4000</v>
      </c>
      <c r="P68" s="65"/>
      <c r="Q68" s="65"/>
    </row>
    <row r="69" spans="1:17" x14ac:dyDescent="0.25">
      <c r="B69" s="73" t="s">
        <v>81</v>
      </c>
      <c r="C69" s="77" t="s">
        <v>113</v>
      </c>
      <c r="D69" s="77" t="s">
        <v>280</v>
      </c>
      <c r="E69" s="73" t="s">
        <v>352</v>
      </c>
      <c r="F69" s="73" t="s">
        <v>406</v>
      </c>
      <c r="G69" s="73" t="s">
        <v>524</v>
      </c>
      <c r="H69" s="94">
        <v>41183</v>
      </c>
      <c r="I69" s="41">
        <v>15</v>
      </c>
      <c r="J69" s="120">
        <v>3250</v>
      </c>
      <c r="L69" s="120">
        <v>3250</v>
      </c>
      <c r="O69" s="120">
        <v>3250</v>
      </c>
      <c r="P69" s="65"/>
      <c r="Q69" s="65"/>
    </row>
    <row r="70" spans="1:17" x14ac:dyDescent="0.25">
      <c r="B70" s="73" t="s">
        <v>81</v>
      </c>
      <c r="C70" s="77" t="s">
        <v>114</v>
      </c>
      <c r="D70" s="77" t="s">
        <v>273</v>
      </c>
      <c r="E70" s="73" t="s">
        <v>354</v>
      </c>
      <c r="F70" s="73" t="s">
        <v>407</v>
      </c>
      <c r="G70" s="73" t="s">
        <v>525</v>
      </c>
      <c r="H70" s="94">
        <v>41183</v>
      </c>
      <c r="I70" s="41">
        <v>15</v>
      </c>
      <c r="J70" s="120">
        <v>4000</v>
      </c>
      <c r="L70" s="120">
        <v>4000</v>
      </c>
      <c r="O70" s="120">
        <v>4000</v>
      </c>
      <c r="P70" s="65"/>
      <c r="Q70" s="65"/>
    </row>
    <row r="71" spans="1:17" x14ac:dyDescent="0.25">
      <c r="B71" s="73" t="s">
        <v>81</v>
      </c>
      <c r="C71" s="77" t="s">
        <v>115</v>
      </c>
      <c r="D71" s="77" t="s">
        <v>280</v>
      </c>
      <c r="E71" s="73" t="s">
        <v>354</v>
      </c>
      <c r="F71" s="73" t="s">
        <v>408</v>
      </c>
      <c r="G71" s="73" t="s">
        <v>526</v>
      </c>
      <c r="H71" s="94">
        <v>41183</v>
      </c>
      <c r="I71" s="41">
        <v>15</v>
      </c>
      <c r="J71" s="121">
        <v>3250</v>
      </c>
      <c r="L71" s="120">
        <v>3250</v>
      </c>
      <c r="O71" s="120">
        <v>3250</v>
      </c>
      <c r="P71" s="65"/>
      <c r="Q71" s="65"/>
    </row>
    <row r="72" spans="1:17" x14ac:dyDescent="0.25">
      <c r="B72" s="73" t="s">
        <v>81</v>
      </c>
      <c r="C72" s="77" t="s">
        <v>687</v>
      </c>
      <c r="D72" s="77" t="s">
        <v>280</v>
      </c>
      <c r="E72" s="73" t="s">
        <v>354</v>
      </c>
      <c r="F72" s="73"/>
      <c r="G72" s="73"/>
      <c r="H72" s="94"/>
      <c r="I72" s="41"/>
      <c r="J72" s="121">
        <v>2500</v>
      </c>
      <c r="L72" s="120">
        <v>2500</v>
      </c>
      <c r="O72" s="120">
        <v>2500</v>
      </c>
      <c r="P72" s="65"/>
      <c r="Q72" s="65"/>
    </row>
    <row r="73" spans="1:17" x14ac:dyDescent="0.25">
      <c r="B73" s="73" t="s">
        <v>81</v>
      </c>
      <c r="C73" s="77" t="s">
        <v>116</v>
      </c>
      <c r="D73" s="77" t="s">
        <v>280</v>
      </c>
      <c r="E73" s="73" t="s">
        <v>354</v>
      </c>
      <c r="F73" s="73" t="s">
        <v>409</v>
      </c>
      <c r="G73" s="73" t="s">
        <v>527</v>
      </c>
      <c r="H73" s="94">
        <v>41183</v>
      </c>
      <c r="I73" s="41">
        <v>15</v>
      </c>
      <c r="J73" s="120">
        <v>3250</v>
      </c>
      <c r="L73" s="120">
        <v>3250</v>
      </c>
      <c r="O73" s="120">
        <v>3250</v>
      </c>
      <c r="P73" s="65"/>
      <c r="Q73" s="65"/>
    </row>
    <row r="74" spans="1:17" x14ac:dyDescent="0.25">
      <c r="B74" s="73" t="s">
        <v>81</v>
      </c>
      <c r="C74" s="77" t="s">
        <v>620</v>
      </c>
      <c r="D74" s="77" t="s">
        <v>703</v>
      </c>
      <c r="E74" s="73" t="s">
        <v>354</v>
      </c>
      <c r="F74" s="73"/>
      <c r="G74" s="73"/>
      <c r="H74" s="94"/>
      <c r="I74" s="41">
        <v>15</v>
      </c>
      <c r="J74" s="120">
        <v>2500</v>
      </c>
      <c r="L74" s="120">
        <v>2500</v>
      </c>
      <c r="O74" s="120">
        <v>2500</v>
      </c>
      <c r="P74" s="65"/>
      <c r="Q74" s="65"/>
    </row>
    <row r="75" spans="1:17" x14ac:dyDescent="0.25">
      <c r="B75" s="73" t="s">
        <v>82</v>
      </c>
      <c r="C75" s="77" t="s">
        <v>117</v>
      </c>
      <c r="D75" s="77" t="s">
        <v>274</v>
      </c>
      <c r="E75" s="73" t="s">
        <v>355</v>
      </c>
      <c r="F75" s="73" t="s">
        <v>410</v>
      </c>
      <c r="G75" s="73" t="s">
        <v>528</v>
      </c>
      <c r="H75" s="94">
        <v>40194</v>
      </c>
      <c r="J75" s="120">
        <v>2385</v>
      </c>
      <c r="L75" s="120">
        <v>2385</v>
      </c>
      <c r="O75" s="120">
        <v>2385</v>
      </c>
      <c r="P75" s="65"/>
      <c r="Q75" s="65"/>
    </row>
    <row r="76" spans="1:17" x14ac:dyDescent="0.25">
      <c r="B76" s="73" t="s">
        <v>82</v>
      </c>
      <c r="C76" s="77" t="s">
        <v>704</v>
      </c>
      <c r="D76" s="77" t="s">
        <v>277</v>
      </c>
      <c r="E76" s="73" t="s">
        <v>355</v>
      </c>
      <c r="F76" s="73" t="s">
        <v>705</v>
      </c>
      <c r="G76" s="73" t="s">
        <v>706</v>
      </c>
      <c r="H76" s="94">
        <v>41204</v>
      </c>
      <c r="I76" s="41">
        <v>10</v>
      </c>
      <c r="J76" s="120">
        <v>1060</v>
      </c>
      <c r="L76" s="120">
        <v>1060</v>
      </c>
      <c r="O76" s="120">
        <v>1060</v>
      </c>
      <c r="P76" s="65"/>
      <c r="Q76" s="65"/>
    </row>
    <row r="77" spans="1:17" x14ac:dyDescent="0.25">
      <c r="A77" s="123"/>
      <c r="B77" s="87" t="s">
        <v>82</v>
      </c>
      <c r="C77" s="78" t="s">
        <v>118</v>
      </c>
      <c r="D77" s="78" t="s">
        <v>281</v>
      </c>
      <c r="E77" s="87" t="s">
        <v>355</v>
      </c>
      <c r="F77" s="87" t="s">
        <v>411</v>
      </c>
      <c r="G77" s="87" t="s">
        <v>529</v>
      </c>
      <c r="H77" s="95">
        <v>35796</v>
      </c>
      <c r="I77" s="123"/>
      <c r="J77" s="123"/>
      <c r="K77" s="123"/>
      <c r="L77" s="123"/>
      <c r="P77" s="65"/>
      <c r="Q77" s="65"/>
    </row>
    <row r="78" spans="1:17" x14ac:dyDescent="0.25">
      <c r="B78" s="73" t="s">
        <v>82</v>
      </c>
      <c r="C78" s="77"/>
      <c r="D78" s="77" t="s">
        <v>282</v>
      </c>
      <c r="E78" s="73" t="s">
        <v>355</v>
      </c>
      <c r="F78" s="73"/>
      <c r="G78" s="73" t="s">
        <v>96</v>
      </c>
      <c r="H78" s="94"/>
      <c r="P78" s="65"/>
      <c r="Q78" s="65"/>
    </row>
    <row r="79" spans="1:17" x14ac:dyDescent="0.25">
      <c r="B79" s="73" t="s">
        <v>82</v>
      </c>
      <c r="C79" s="77"/>
      <c r="D79" s="77" t="s">
        <v>282</v>
      </c>
      <c r="E79" s="73" t="s">
        <v>355</v>
      </c>
      <c r="F79" s="73"/>
      <c r="G79" s="73"/>
      <c r="H79" s="94"/>
      <c r="P79" s="65"/>
      <c r="Q79" s="65"/>
    </row>
    <row r="80" spans="1:17" x14ac:dyDescent="0.25">
      <c r="B80" s="73" t="s">
        <v>82</v>
      </c>
      <c r="C80" s="77"/>
      <c r="D80" s="77" t="s">
        <v>282</v>
      </c>
      <c r="E80" s="73" t="s">
        <v>355</v>
      </c>
      <c r="F80" s="73"/>
      <c r="G80" s="73"/>
      <c r="H80" s="94"/>
      <c r="P80" s="65"/>
      <c r="Q80" s="65"/>
    </row>
    <row r="81" spans="1:21" x14ac:dyDescent="0.25">
      <c r="B81" s="73" t="s">
        <v>82</v>
      </c>
      <c r="C81" s="77"/>
      <c r="D81" s="77" t="s">
        <v>282</v>
      </c>
      <c r="E81" s="73"/>
      <c r="F81" s="73"/>
      <c r="G81" s="73"/>
      <c r="H81" s="94"/>
      <c r="P81" s="65"/>
      <c r="Q81" s="65"/>
    </row>
    <row r="82" spans="1:21" x14ac:dyDescent="0.25">
      <c r="B82" s="73" t="s">
        <v>82</v>
      </c>
      <c r="C82" s="77"/>
      <c r="D82" s="77" t="s">
        <v>283</v>
      </c>
      <c r="E82" s="73" t="s">
        <v>355</v>
      </c>
      <c r="F82" s="73" t="s">
        <v>412</v>
      </c>
      <c r="G82" s="73" t="s">
        <v>530</v>
      </c>
      <c r="H82" s="94"/>
      <c r="P82" s="65"/>
      <c r="Q82" s="65"/>
    </row>
    <row r="83" spans="1:21" x14ac:dyDescent="0.25">
      <c r="B83" s="73" t="s">
        <v>82</v>
      </c>
      <c r="C83" s="77"/>
      <c r="D83" s="77" t="s">
        <v>283</v>
      </c>
      <c r="E83" s="73" t="s">
        <v>355</v>
      </c>
      <c r="F83" s="73"/>
      <c r="G83" s="73"/>
      <c r="H83" s="94"/>
      <c r="P83" s="65"/>
      <c r="Q83" s="65"/>
    </row>
    <row r="84" spans="1:21" x14ac:dyDescent="0.25">
      <c r="B84" s="73" t="s">
        <v>82</v>
      </c>
      <c r="C84" s="77"/>
      <c r="D84" s="77" t="s">
        <v>283</v>
      </c>
      <c r="E84" s="73" t="s">
        <v>355</v>
      </c>
      <c r="F84" s="73"/>
      <c r="G84" s="73"/>
      <c r="H84" s="94"/>
      <c r="P84" s="65"/>
      <c r="Q84" s="65"/>
    </row>
    <row r="85" spans="1:21" x14ac:dyDescent="0.25">
      <c r="B85" s="73" t="s">
        <v>82</v>
      </c>
      <c r="C85" s="77"/>
      <c r="D85" s="77" t="s">
        <v>283</v>
      </c>
      <c r="E85" s="73" t="s">
        <v>355</v>
      </c>
      <c r="F85" s="73"/>
      <c r="G85" s="73"/>
      <c r="H85" s="94"/>
      <c r="P85" s="65"/>
      <c r="Q85" s="65"/>
    </row>
    <row r="86" spans="1:21" x14ac:dyDescent="0.25">
      <c r="B86" s="73" t="s">
        <v>82</v>
      </c>
      <c r="C86" s="77"/>
      <c r="D86" s="77" t="s">
        <v>283</v>
      </c>
      <c r="E86" s="73" t="s">
        <v>355</v>
      </c>
      <c r="F86" s="73"/>
      <c r="G86" s="73"/>
      <c r="H86" s="94"/>
      <c r="P86" s="65"/>
      <c r="Q86" s="65"/>
    </row>
    <row r="87" spans="1:21" x14ac:dyDescent="0.25">
      <c r="B87" s="74" t="s">
        <v>83</v>
      </c>
      <c r="C87" s="77" t="s">
        <v>625</v>
      </c>
      <c r="D87" s="77" t="s">
        <v>284</v>
      </c>
      <c r="E87" s="73" t="s">
        <v>356</v>
      </c>
      <c r="F87" s="73"/>
      <c r="G87" s="73"/>
      <c r="H87" s="94"/>
      <c r="I87" s="122">
        <v>15</v>
      </c>
      <c r="J87" s="120">
        <v>7500</v>
      </c>
      <c r="L87" s="120">
        <v>7500</v>
      </c>
      <c r="O87" s="120">
        <v>7500</v>
      </c>
      <c r="P87" s="65"/>
      <c r="Q87" s="65"/>
    </row>
    <row r="88" spans="1:21" x14ac:dyDescent="0.25">
      <c r="B88" s="74" t="s">
        <v>83</v>
      </c>
      <c r="C88" s="77" t="s">
        <v>626</v>
      </c>
      <c r="D88" s="77" t="s">
        <v>251</v>
      </c>
      <c r="E88" s="73" t="s">
        <v>356</v>
      </c>
      <c r="F88" s="73"/>
      <c r="G88" s="73"/>
      <c r="H88" s="94"/>
      <c r="I88" s="41">
        <v>15</v>
      </c>
      <c r="J88" s="120">
        <v>5000</v>
      </c>
      <c r="L88" s="120">
        <v>5000</v>
      </c>
      <c r="O88" s="120">
        <v>5000</v>
      </c>
      <c r="P88" s="65"/>
      <c r="Q88" s="65"/>
    </row>
    <row r="89" spans="1:21" x14ac:dyDescent="0.25">
      <c r="B89" s="74" t="s">
        <v>83</v>
      </c>
      <c r="C89" s="77" t="s">
        <v>119</v>
      </c>
      <c r="D89" s="77" t="s">
        <v>258</v>
      </c>
      <c r="E89" s="73" t="s">
        <v>356</v>
      </c>
      <c r="F89" s="73" t="s">
        <v>413</v>
      </c>
      <c r="G89" s="73" t="s">
        <v>531</v>
      </c>
      <c r="H89" s="94">
        <v>35807</v>
      </c>
      <c r="J89" s="120">
        <v>6360</v>
      </c>
      <c r="L89" s="120">
        <v>6360</v>
      </c>
      <c r="O89" s="120">
        <v>6360</v>
      </c>
      <c r="P89" s="65"/>
      <c r="Q89" s="65"/>
    </row>
    <row r="90" spans="1:21" x14ac:dyDescent="0.25">
      <c r="B90" s="74" t="s">
        <v>83</v>
      </c>
      <c r="C90" s="77" t="s">
        <v>120</v>
      </c>
      <c r="D90" s="77" t="s">
        <v>285</v>
      </c>
      <c r="E90" s="73" t="s">
        <v>356</v>
      </c>
      <c r="F90" s="73" t="s">
        <v>414</v>
      </c>
      <c r="G90" s="73" t="s">
        <v>532</v>
      </c>
      <c r="H90" s="94">
        <v>39133</v>
      </c>
      <c r="J90" s="120">
        <v>4240</v>
      </c>
      <c r="L90" s="120">
        <v>4240</v>
      </c>
      <c r="O90" s="120">
        <v>4240</v>
      </c>
      <c r="P90" s="65"/>
      <c r="Q90" s="65"/>
    </row>
    <row r="91" spans="1:21" x14ac:dyDescent="0.25">
      <c r="B91" s="74" t="s">
        <v>83</v>
      </c>
      <c r="C91" s="77" t="s">
        <v>121</v>
      </c>
      <c r="D91" s="77" t="s">
        <v>286</v>
      </c>
      <c r="E91" s="73" t="s">
        <v>356</v>
      </c>
      <c r="F91" s="73" t="s">
        <v>415</v>
      </c>
      <c r="G91" s="73" t="s">
        <v>533</v>
      </c>
      <c r="H91" s="94">
        <v>36893</v>
      </c>
      <c r="J91" s="120">
        <v>4240</v>
      </c>
      <c r="L91" s="120">
        <v>4240</v>
      </c>
      <c r="O91" s="120">
        <v>4240</v>
      </c>
      <c r="P91" s="65"/>
      <c r="Q91" s="65"/>
    </row>
    <row r="92" spans="1:21" x14ac:dyDescent="0.25">
      <c r="B92" s="74" t="s">
        <v>83</v>
      </c>
      <c r="C92" s="77" t="s">
        <v>688</v>
      </c>
      <c r="D92" s="77" t="s">
        <v>621</v>
      </c>
      <c r="E92" s="73" t="s">
        <v>356</v>
      </c>
      <c r="F92" s="73" t="s">
        <v>416</v>
      </c>
      <c r="G92" s="73" t="s">
        <v>534</v>
      </c>
      <c r="H92" s="94">
        <v>37059</v>
      </c>
      <c r="J92" s="120">
        <v>4240</v>
      </c>
      <c r="L92" s="120">
        <v>4240</v>
      </c>
      <c r="O92" s="120">
        <v>4240</v>
      </c>
      <c r="P92" s="65"/>
      <c r="Q92" s="65"/>
    </row>
    <row r="93" spans="1:21" x14ac:dyDescent="0.25">
      <c r="B93" s="74" t="s">
        <v>83</v>
      </c>
      <c r="C93" s="77" t="s">
        <v>627</v>
      </c>
      <c r="D93" s="77" t="s">
        <v>621</v>
      </c>
      <c r="E93" s="73" t="s">
        <v>356</v>
      </c>
      <c r="F93" s="73"/>
      <c r="G93" s="73"/>
      <c r="H93" s="94"/>
      <c r="I93" s="41">
        <v>15</v>
      </c>
      <c r="J93" s="120">
        <v>3250</v>
      </c>
      <c r="L93" s="120">
        <v>3250</v>
      </c>
      <c r="O93" s="120">
        <v>3250</v>
      </c>
      <c r="P93" s="65"/>
      <c r="Q93" s="65"/>
    </row>
    <row r="94" spans="1:21" x14ac:dyDescent="0.25">
      <c r="B94" s="74" t="s">
        <v>83</v>
      </c>
      <c r="C94" s="77" t="s">
        <v>628</v>
      </c>
      <c r="D94" s="77" t="s">
        <v>287</v>
      </c>
      <c r="E94" s="73" t="s">
        <v>356</v>
      </c>
      <c r="F94" s="73" t="s">
        <v>416</v>
      </c>
      <c r="G94" s="73" t="s">
        <v>534</v>
      </c>
      <c r="H94" s="94">
        <v>38397</v>
      </c>
      <c r="J94" s="120">
        <v>4000</v>
      </c>
      <c r="L94" s="120">
        <v>4000</v>
      </c>
      <c r="O94" s="120">
        <v>4000</v>
      </c>
      <c r="P94" s="65"/>
      <c r="Q94" s="65"/>
    </row>
    <row r="95" spans="1:21" x14ac:dyDescent="0.25">
      <c r="B95" s="74" t="s">
        <v>83</v>
      </c>
      <c r="C95" s="77" t="s">
        <v>122</v>
      </c>
      <c r="D95" s="77" t="s">
        <v>288</v>
      </c>
      <c r="E95" s="73" t="s">
        <v>356</v>
      </c>
      <c r="F95" s="73" t="s">
        <v>417</v>
      </c>
      <c r="G95" s="73" t="s">
        <v>535</v>
      </c>
      <c r="H95" s="94">
        <v>33338</v>
      </c>
      <c r="J95" s="120">
        <v>4770</v>
      </c>
      <c r="L95" s="120">
        <v>4770</v>
      </c>
      <c r="O95" s="120">
        <v>4770</v>
      </c>
      <c r="P95" s="65"/>
      <c r="Q95" s="65"/>
    </row>
    <row r="96" spans="1:21" x14ac:dyDescent="0.25">
      <c r="A96" s="123"/>
      <c r="B96" s="125" t="s">
        <v>83</v>
      </c>
      <c r="C96" s="78"/>
      <c r="D96" s="78" t="s">
        <v>289</v>
      </c>
      <c r="E96" s="87" t="s">
        <v>356</v>
      </c>
      <c r="F96" s="87"/>
      <c r="G96" s="87"/>
      <c r="H96" s="95"/>
      <c r="I96" s="123"/>
      <c r="J96" s="123"/>
      <c r="K96" s="123"/>
      <c r="L96" s="123"/>
      <c r="M96" s="123"/>
      <c r="N96" s="123"/>
      <c r="O96" s="123"/>
      <c r="P96" s="65"/>
      <c r="Q96" s="65"/>
      <c r="R96" s="123"/>
      <c r="S96" s="123"/>
      <c r="T96" s="123"/>
      <c r="U96" s="123"/>
    </row>
    <row r="97" spans="2:17" x14ac:dyDescent="0.25">
      <c r="B97" s="74" t="s">
        <v>83</v>
      </c>
      <c r="C97" s="77" t="s">
        <v>629</v>
      </c>
      <c r="D97" s="77" t="s">
        <v>290</v>
      </c>
      <c r="E97" s="73" t="s">
        <v>356</v>
      </c>
      <c r="F97" s="73"/>
      <c r="G97" s="73"/>
      <c r="H97" s="94"/>
      <c r="I97" s="41">
        <v>15</v>
      </c>
      <c r="J97" s="120">
        <v>5000</v>
      </c>
      <c r="L97" s="120">
        <v>5000</v>
      </c>
      <c r="O97" s="120">
        <v>5000</v>
      </c>
      <c r="P97" s="65"/>
      <c r="Q97" s="65"/>
    </row>
    <row r="98" spans="2:17" x14ac:dyDescent="0.25">
      <c r="B98" s="74" t="s">
        <v>83</v>
      </c>
      <c r="C98" s="77" t="s">
        <v>123</v>
      </c>
      <c r="D98" s="77" t="s">
        <v>291</v>
      </c>
      <c r="E98" s="73" t="s">
        <v>357</v>
      </c>
      <c r="F98" s="73" t="s">
        <v>418</v>
      </c>
      <c r="G98" s="73" t="s">
        <v>536</v>
      </c>
      <c r="H98" s="94">
        <v>41183</v>
      </c>
      <c r="I98" s="41">
        <v>15</v>
      </c>
      <c r="J98" s="120">
        <v>3500</v>
      </c>
      <c r="L98" s="120">
        <v>3500</v>
      </c>
      <c r="O98" s="120">
        <v>3500</v>
      </c>
      <c r="P98" s="65"/>
      <c r="Q98" s="65"/>
    </row>
    <row r="99" spans="2:17" x14ac:dyDescent="0.25">
      <c r="B99" s="74" t="s">
        <v>83</v>
      </c>
      <c r="C99" s="77" t="s">
        <v>124</v>
      </c>
      <c r="D99" s="77" t="s">
        <v>275</v>
      </c>
      <c r="E99" s="85" t="s">
        <v>358</v>
      </c>
      <c r="F99" s="73" t="s">
        <v>419</v>
      </c>
      <c r="G99" s="73" t="s">
        <v>537</v>
      </c>
      <c r="H99" s="94">
        <v>41183</v>
      </c>
      <c r="I99" s="41">
        <v>15</v>
      </c>
      <c r="J99" s="120">
        <v>4000</v>
      </c>
      <c r="L99" s="120">
        <v>4000</v>
      </c>
      <c r="O99" s="120">
        <v>4000</v>
      </c>
      <c r="P99" s="65"/>
      <c r="Q99" s="65"/>
    </row>
    <row r="100" spans="2:17" x14ac:dyDescent="0.25">
      <c r="B100" s="74" t="s">
        <v>83</v>
      </c>
      <c r="C100" s="78"/>
      <c r="D100" s="77" t="s">
        <v>258</v>
      </c>
      <c r="E100" s="85" t="s">
        <v>358</v>
      </c>
      <c r="F100" s="87"/>
      <c r="G100" s="87"/>
      <c r="H100" s="95"/>
      <c r="P100" s="65"/>
      <c r="Q100" s="65"/>
    </row>
    <row r="101" spans="2:17" x14ac:dyDescent="0.25">
      <c r="B101" s="74" t="s">
        <v>83</v>
      </c>
      <c r="C101" s="80" t="s">
        <v>125</v>
      </c>
      <c r="D101" s="77" t="s">
        <v>285</v>
      </c>
      <c r="E101" s="85" t="s">
        <v>358</v>
      </c>
      <c r="F101" s="73" t="s">
        <v>420</v>
      </c>
      <c r="G101" s="73" t="s">
        <v>538</v>
      </c>
      <c r="H101" s="94">
        <v>37995</v>
      </c>
      <c r="J101" s="120">
        <v>2385</v>
      </c>
      <c r="L101" s="120">
        <v>2385</v>
      </c>
      <c r="O101" s="120">
        <v>2385</v>
      </c>
      <c r="P101" s="65"/>
      <c r="Q101" s="65"/>
    </row>
    <row r="102" spans="2:17" x14ac:dyDescent="0.25">
      <c r="B102" s="74" t="s">
        <v>83</v>
      </c>
      <c r="C102" s="77" t="s">
        <v>126</v>
      </c>
      <c r="D102" s="77" t="s">
        <v>269</v>
      </c>
      <c r="E102" s="85" t="s">
        <v>358</v>
      </c>
      <c r="F102" s="73" t="s">
        <v>421</v>
      </c>
      <c r="G102" s="73" t="s">
        <v>539</v>
      </c>
      <c r="H102" s="94">
        <v>39465</v>
      </c>
      <c r="J102" s="120">
        <v>2385</v>
      </c>
      <c r="L102" s="120">
        <v>2385</v>
      </c>
      <c r="O102" s="120">
        <v>2385</v>
      </c>
      <c r="P102" s="65"/>
      <c r="Q102" s="65"/>
    </row>
    <row r="103" spans="2:17" x14ac:dyDescent="0.25">
      <c r="B103" s="74" t="s">
        <v>83</v>
      </c>
      <c r="C103" s="77" t="s">
        <v>127</v>
      </c>
      <c r="D103" s="77" t="s">
        <v>253</v>
      </c>
      <c r="E103" s="85" t="s">
        <v>358</v>
      </c>
      <c r="F103" s="73" t="s">
        <v>422</v>
      </c>
      <c r="G103" s="73" t="s">
        <v>540</v>
      </c>
      <c r="H103" s="94">
        <v>39815</v>
      </c>
      <c r="J103" s="120">
        <v>2120</v>
      </c>
      <c r="L103" s="120">
        <v>2120</v>
      </c>
      <c r="O103" s="120">
        <v>2120</v>
      </c>
      <c r="P103" s="65"/>
      <c r="Q103" s="65"/>
    </row>
    <row r="104" spans="2:17" x14ac:dyDescent="0.25">
      <c r="B104" s="74" t="s">
        <v>83</v>
      </c>
      <c r="C104" s="77" t="s">
        <v>128</v>
      </c>
      <c r="D104" s="77" t="s">
        <v>273</v>
      </c>
      <c r="E104" s="85" t="s">
        <v>359</v>
      </c>
      <c r="F104" s="73" t="s">
        <v>423</v>
      </c>
      <c r="G104" s="73" t="s">
        <v>541</v>
      </c>
      <c r="H104" s="94">
        <v>41183</v>
      </c>
      <c r="I104" s="41">
        <v>15</v>
      </c>
      <c r="J104" s="120">
        <v>4000</v>
      </c>
      <c r="L104" s="120">
        <v>4000</v>
      </c>
      <c r="O104" s="120">
        <v>4000</v>
      </c>
      <c r="P104" s="65"/>
      <c r="Q104" s="65"/>
    </row>
    <row r="105" spans="2:17" x14ac:dyDescent="0.25">
      <c r="B105" s="74" t="s">
        <v>83</v>
      </c>
      <c r="C105" s="78" t="s">
        <v>683</v>
      </c>
      <c r="D105" s="77" t="s">
        <v>274</v>
      </c>
      <c r="E105" s="85" t="s">
        <v>359</v>
      </c>
      <c r="F105" s="87"/>
      <c r="G105" s="87"/>
      <c r="H105" s="95"/>
      <c r="J105" s="120">
        <v>1500</v>
      </c>
      <c r="L105" s="120">
        <v>1500</v>
      </c>
      <c r="O105" s="120">
        <v>1500</v>
      </c>
      <c r="P105" s="65"/>
      <c r="Q105" s="65"/>
    </row>
    <row r="106" spans="2:17" x14ac:dyDescent="0.25">
      <c r="B106" s="74" t="s">
        <v>83</v>
      </c>
      <c r="C106" s="78" t="s">
        <v>684</v>
      </c>
      <c r="D106" s="77" t="s">
        <v>258</v>
      </c>
      <c r="E106" s="85" t="s">
        <v>359</v>
      </c>
      <c r="F106" s="87"/>
      <c r="G106" s="87"/>
      <c r="H106" s="95"/>
      <c r="J106" s="120">
        <v>1500</v>
      </c>
      <c r="L106" s="120">
        <v>1500</v>
      </c>
      <c r="O106" s="120">
        <v>1500</v>
      </c>
      <c r="P106" s="65"/>
      <c r="Q106" s="65"/>
    </row>
    <row r="107" spans="2:17" x14ac:dyDescent="0.25">
      <c r="B107" s="74" t="s">
        <v>83</v>
      </c>
      <c r="C107" s="77" t="s">
        <v>49</v>
      </c>
      <c r="D107" s="77" t="s">
        <v>272</v>
      </c>
      <c r="E107" s="85" t="s">
        <v>359</v>
      </c>
      <c r="F107" s="73" t="s">
        <v>50</v>
      </c>
      <c r="G107" s="73" t="s">
        <v>542</v>
      </c>
      <c r="H107" s="94">
        <v>39949</v>
      </c>
      <c r="J107" s="120">
        <v>1855</v>
      </c>
      <c r="L107" s="120">
        <v>1855</v>
      </c>
      <c r="O107" s="120">
        <v>1855</v>
      </c>
      <c r="P107" s="65"/>
      <c r="Q107" s="65"/>
    </row>
    <row r="108" spans="2:17" x14ac:dyDescent="0.25">
      <c r="B108" s="74"/>
      <c r="C108" s="77"/>
      <c r="D108" s="77"/>
      <c r="E108" s="85"/>
      <c r="F108" s="73"/>
      <c r="G108" s="73"/>
      <c r="H108" s="94"/>
      <c r="P108" s="65"/>
      <c r="Q108" s="65"/>
    </row>
    <row r="109" spans="2:17" ht="22.5" x14ac:dyDescent="0.25">
      <c r="B109" s="74" t="s">
        <v>84</v>
      </c>
      <c r="C109" s="77" t="s">
        <v>129</v>
      </c>
      <c r="D109" s="77" t="s">
        <v>273</v>
      </c>
      <c r="E109" s="85" t="s">
        <v>360</v>
      </c>
      <c r="F109" s="73" t="s">
        <v>424</v>
      </c>
      <c r="G109" s="73" t="s">
        <v>543</v>
      </c>
      <c r="H109" s="94">
        <v>41183</v>
      </c>
      <c r="I109" s="41">
        <v>15</v>
      </c>
      <c r="J109" s="120">
        <v>6000</v>
      </c>
      <c r="L109" s="120">
        <v>6000</v>
      </c>
      <c r="O109" s="120">
        <v>6000</v>
      </c>
      <c r="P109" s="65"/>
      <c r="Q109" s="65"/>
    </row>
    <row r="110" spans="2:17" ht="22.5" x14ac:dyDescent="0.25">
      <c r="B110" s="74" t="s">
        <v>84</v>
      </c>
      <c r="C110" s="77" t="s">
        <v>130</v>
      </c>
      <c r="D110" s="77" t="s">
        <v>292</v>
      </c>
      <c r="E110" s="85" t="s">
        <v>360</v>
      </c>
      <c r="F110" s="73" t="s">
        <v>425</v>
      </c>
      <c r="G110" s="73" t="s">
        <v>544</v>
      </c>
      <c r="H110" s="94">
        <v>35797</v>
      </c>
      <c r="J110" s="120">
        <v>5300</v>
      </c>
      <c r="L110" s="120">
        <v>5300</v>
      </c>
      <c r="O110" s="120">
        <v>5300</v>
      </c>
      <c r="P110" s="65"/>
      <c r="Q110" s="65"/>
    </row>
    <row r="111" spans="2:17" ht="22.5" x14ac:dyDescent="0.25">
      <c r="B111" s="74"/>
      <c r="C111" s="77"/>
      <c r="D111" s="77"/>
      <c r="E111" s="85" t="s">
        <v>360</v>
      </c>
      <c r="F111" s="73"/>
      <c r="G111" s="73"/>
      <c r="H111" s="94"/>
      <c r="P111" s="65"/>
      <c r="Q111" s="65"/>
    </row>
    <row r="112" spans="2:17" x14ac:dyDescent="0.25">
      <c r="B112" s="74" t="s">
        <v>84</v>
      </c>
      <c r="C112" s="77" t="s">
        <v>631</v>
      </c>
      <c r="D112" s="77" t="s">
        <v>292</v>
      </c>
      <c r="E112" s="85"/>
      <c r="F112" s="73"/>
      <c r="G112" s="73"/>
      <c r="H112" s="94"/>
      <c r="I112" s="41">
        <v>15</v>
      </c>
      <c r="J112" s="120">
        <v>4000</v>
      </c>
      <c r="L112" s="120">
        <v>4000</v>
      </c>
      <c r="O112" s="120">
        <v>4000</v>
      </c>
      <c r="P112" s="65"/>
      <c r="Q112" s="65"/>
    </row>
    <row r="113" spans="2:17" ht="22.5" x14ac:dyDescent="0.25">
      <c r="B113" s="74" t="s">
        <v>84</v>
      </c>
      <c r="C113" s="77" t="s">
        <v>633</v>
      </c>
      <c r="D113" s="77" t="s">
        <v>634</v>
      </c>
      <c r="E113" s="85" t="s">
        <v>360</v>
      </c>
      <c r="F113" s="73"/>
      <c r="G113" s="73"/>
      <c r="H113" s="94"/>
      <c r="I113" s="41">
        <v>15</v>
      </c>
      <c r="J113" s="120">
        <v>4000</v>
      </c>
      <c r="L113" s="120">
        <v>4000</v>
      </c>
      <c r="O113" s="120">
        <v>4000</v>
      </c>
      <c r="P113" s="65"/>
      <c r="Q113" s="65"/>
    </row>
    <row r="114" spans="2:17" ht="22.5" x14ac:dyDescent="0.25">
      <c r="B114" s="74" t="s">
        <v>84</v>
      </c>
      <c r="C114" s="77" t="s">
        <v>630</v>
      </c>
      <c r="D114" s="77" t="s">
        <v>632</v>
      </c>
      <c r="E114" s="85" t="s">
        <v>360</v>
      </c>
      <c r="F114" s="73"/>
      <c r="G114" s="73"/>
      <c r="H114" s="94"/>
      <c r="I114" s="41">
        <v>15</v>
      </c>
      <c r="J114" s="121">
        <v>4000</v>
      </c>
      <c r="L114" s="120">
        <v>4000</v>
      </c>
      <c r="O114" s="120">
        <v>4000</v>
      </c>
      <c r="P114" s="65"/>
      <c r="Q114" s="65"/>
    </row>
    <row r="115" spans="2:17" ht="22.5" x14ac:dyDescent="0.25">
      <c r="B115" s="74" t="s">
        <v>84</v>
      </c>
      <c r="C115" s="77" t="s">
        <v>131</v>
      </c>
      <c r="D115" s="77" t="s">
        <v>269</v>
      </c>
      <c r="E115" s="85" t="s">
        <v>360</v>
      </c>
      <c r="F115" s="73" t="s">
        <v>426</v>
      </c>
      <c r="G115" s="73" t="s">
        <v>545</v>
      </c>
      <c r="H115" s="94">
        <v>37988</v>
      </c>
      <c r="J115" s="120">
        <v>2915</v>
      </c>
      <c r="L115" s="120">
        <v>2915</v>
      </c>
      <c r="O115" s="120">
        <v>2915</v>
      </c>
      <c r="P115" s="65"/>
      <c r="Q115" s="65"/>
    </row>
    <row r="116" spans="2:17" ht="22.5" x14ac:dyDescent="0.25">
      <c r="B116" s="74" t="s">
        <v>84</v>
      </c>
      <c r="C116" s="77" t="s">
        <v>132</v>
      </c>
      <c r="D116" s="77" t="s">
        <v>293</v>
      </c>
      <c r="E116" s="85" t="s">
        <v>360</v>
      </c>
      <c r="F116" s="73" t="s">
        <v>427</v>
      </c>
      <c r="G116" s="73" t="s">
        <v>546</v>
      </c>
      <c r="H116" s="94">
        <v>34944</v>
      </c>
      <c r="J116" s="120">
        <v>5300</v>
      </c>
      <c r="L116" s="120">
        <v>5300</v>
      </c>
      <c r="O116" s="120">
        <v>5300</v>
      </c>
      <c r="P116" s="65"/>
      <c r="Q116" s="65"/>
    </row>
    <row r="117" spans="2:17" ht="22.5" x14ac:dyDescent="0.25">
      <c r="B117" s="74" t="s">
        <v>84</v>
      </c>
      <c r="C117" s="77" t="s">
        <v>133</v>
      </c>
      <c r="D117" s="77" t="s">
        <v>258</v>
      </c>
      <c r="E117" s="85" t="s">
        <v>360</v>
      </c>
      <c r="F117" s="73" t="s">
        <v>428</v>
      </c>
      <c r="G117" s="73" t="s">
        <v>547</v>
      </c>
      <c r="H117" s="94">
        <v>38355</v>
      </c>
      <c r="J117" s="120">
        <v>3710</v>
      </c>
      <c r="L117" s="120">
        <v>3710</v>
      </c>
      <c r="O117" s="120">
        <v>3710</v>
      </c>
      <c r="P117" s="65"/>
      <c r="Q117" s="65"/>
    </row>
    <row r="118" spans="2:17" ht="22.5" x14ac:dyDescent="0.25">
      <c r="B118" s="74" t="s">
        <v>84</v>
      </c>
      <c r="C118" s="77" t="s">
        <v>134</v>
      </c>
      <c r="D118" s="77" t="s">
        <v>294</v>
      </c>
      <c r="E118" s="85" t="s">
        <v>360</v>
      </c>
      <c r="F118" s="73" t="s">
        <v>429</v>
      </c>
      <c r="G118" s="73" t="s">
        <v>548</v>
      </c>
      <c r="H118" s="94">
        <v>35947</v>
      </c>
      <c r="J118" s="120">
        <v>4240</v>
      </c>
      <c r="L118" s="120">
        <v>4240</v>
      </c>
      <c r="O118" s="120">
        <v>4240</v>
      </c>
      <c r="P118" s="65"/>
      <c r="Q118" s="65"/>
    </row>
    <row r="119" spans="2:17" ht="22.5" x14ac:dyDescent="0.25">
      <c r="B119" s="74" t="s">
        <v>84</v>
      </c>
      <c r="C119" s="77" t="s">
        <v>135</v>
      </c>
      <c r="D119" s="77" t="s">
        <v>274</v>
      </c>
      <c r="E119" s="85" t="s">
        <v>360</v>
      </c>
      <c r="F119" s="73" t="s">
        <v>430</v>
      </c>
      <c r="G119" s="73" t="s">
        <v>549</v>
      </c>
      <c r="H119" s="94">
        <v>37987</v>
      </c>
      <c r="J119" s="120">
        <v>3180</v>
      </c>
      <c r="L119" s="120">
        <v>3180</v>
      </c>
      <c r="O119" s="120">
        <v>3180</v>
      </c>
      <c r="P119" s="65"/>
      <c r="Q119" s="65"/>
    </row>
    <row r="120" spans="2:17" ht="22.5" x14ac:dyDescent="0.25">
      <c r="B120" s="74" t="s">
        <v>84</v>
      </c>
      <c r="C120" s="77" t="s">
        <v>136</v>
      </c>
      <c r="D120" s="77" t="s">
        <v>295</v>
      </c>
      <c r="E120" s="85" t="s">
        <v>360</v>
      </c>
      <c r="F120" s="73" t="s">
        <v>431</v>
      </c>
      <c r="G120" s="73" t="s">
        <v>550</v>
      </c>
      <c r="H120" s="94">
        <v>33345</v>
      </c>
      <c r="J120" s="120">
        <v>3710</v>
      </c>
      <c r="L120" s="120">
        <v>3710</v>
      </c>
      <c r="O120" s="120">
        <v>3710</v>
      </c>
      <c r="P120" s="65"/>
      <c r="Q120" s="65"/>
    </row>
    <row r="121" spans="2:17" ht="22.5" x14ac:dyDescent="0.25">
      <c r="B121" s="74" t="s">
        <v>84</v>
      </c>
      <c r="C121" s="77" t="s">
        <v>137</v>
      </c>
      <c r="D121" s="77" t="s">
        <v>295</v>
      </c>
      <c r="E121" s="85" t="s">
        <v>360</v>
      </c>
      <c r="F121" s="73" t="s">
        <v>432</v>
      </c>
      <c r="G121" s="73" t="s">
        <v>551</v>
      </c>
      <c r="H121" s="94">
        <v>38510</v>
      </c>
      <c r="J121" s="120">
        <v>3710</v>
      </c>
      <c r="L121" s="120">
        <v>3710</v>
      </c>
      <c r="O121" s="120">
        <v>3710</v>
      </c>
      <c r="P121" s="65"/>
      <c r="Q121" s="65"/>
    </row>
    <row r="122" spans="2:17" ht="22.5" x14ac:dyDescent="0.25">
      <c r="B122" s="74" t="s">
        <v>84</v>
      </c>
      <c r="C122" s="78"/>
      <c r="D122" s="77" t="s">
        <v>296</v>
      </c>
      <c r="E122" s="85" t="s">
        <v>360</v>
      </c>
      <c r="F122" s="87" t="s">
        <v>96</v>
      </c>
      <c r="G122" s="103"/>
      <c r="H122" s="95" t="s">
        <v>96</v>
      </c>
      <c r="P122" s="65"/>
      <c r="Q122" s="65"/>
    </row>
    <row r="123" spans="2:17" ht="22.5" x14ac:dyDescent="0.25">
      <c r="B123" s="74" t="s">
        <v>84</v>
      </c>
      <c r="C123" s="77" t="s">
        <v>138</v>
      </c>
      <c r="D123" s="77" t="s">
        <v>297</v>
      </c>
      <c r="E123" s="85" t="s">
        <v>360</v>
      </c>
      <c r="F123" s="73" t="s">
        <v>433</v>
      </c>
      <c r="G123" s="73" t="s">
        <v>552</v>
      </c>
      <c r="H123" s="94">
        <v>36162</v>
      </c>
      <c r="J123" s="120">
        <v>2385</v>
      </c>
      <c r="L123" s="120">
        <v>2385</v>
      </c>
      <c r="O123" s="120">
        <v>2385</v>
      </c>
      <c r="P123" s="65"/>
      <c r="Q123" s="65"/>
    </row>
    <row r="124" spans="2:17" ht="22.5" x14ac:dyDescent="0.25">
      <c r="B124" s="74" t="s">
        <v>84</v>
      </c>
      <c r="C124" s="78"/>
      <c r="D124" s="77" t="s">
        <v>277</v>
      </c>
      <c r="E124" s="85" t="s">
        <v>360</v>
      </c>
      <c r="F124" s="87"/>
      <c r="G124" s="87"/>
      <c r="H124" s="95"/>
      <c r="P124" s="65"/>
      <c r="Q124" s="65"/>
    </row>
    <row r="125" spans="2:17" ht="22.5" x14ac:dyDescent="0.25">
      <c r="B125" s="74" t="s">
        <v>84</v>
      </c>
      <c r="C125" s="78"/>
      <c r="D125" s="77" t="s">
        <v>255</v>
      </c>
      <c r="E125" s="85" t="s">
        <v>360</v>
      </c>
      <c r="F125" s="87"/>
      <c r="G125" s="87"/>
      <c r="H125" s="95"/>
      <c r="P125" s="65"/>
      <c r="Q125" s="65"/>
    </row>
    <row r="126" spans="2:17" x14ac:dyDescent="0.25">
      <c r="B126" s="74"/>
      <c r="C126" s="78"/>
      <c r="D126" s="77"/>
      <c r="E126" s="85"/>
      <c r="F126" s="87"/>
      <c r="G126" s="87"/>
      <c r="H126" s="95"/>
      <c r="P126" s="65"/>
      <c r="Q126" s="65"/>
    </row>
    <row r="127" spans="2:17" x14ac:dyDescent="0.25">
      <c r="B127" s="74" t="s">
        <v>84</v>
      </c>
      <c r="C127" s="78" t="s">
        <v>139</v>
      </c>
      <c r="D127" s="77" t="s">
        <v>273</v>
      </c>
      <c r="E127" s="85" t="s">
        <v>361</v>
      </c>
      <c r="F127" s="87"/>
      <c r="G127" s="87"/>
      <c r="H127" s="95">
        <v>41183</v>
      </c>
      <c r="J127" s="120">
        <v>4000</v>
      </c>
      <c r="L127" s="120">
        <v>4000</v>
      </c>
      <c r="O127" s="120">
        <v>4000</v>
      </c>
      <c r="P127" s="65"/>
      <c r="Q127" s="65"/>
    </row>
    <row r="128" spans="2:17" x14ac:dyDescent="0.25">
      <c r="B128" s="74" t="s">
        <v>85</v>
      </c>
      <c r="C128" s="77"/>
      <c r="D128" s="77" t="s">
        <v>275</v>
      </c>
      <c r="E128" s="73" t="s">
        <v>362</v>
      </c>
      <c r="F128" s="73"/>
      <c r="G128" s="73"/>
      <c r="H128" s="94"/>
      <c r="P128" s="65"/>
      <c r="Q128" s="65"/>
    </row>
    <row r="129" spans="1:20" x14ac:dyDescent="0.25">
      <c r="B129" s="74" t="s">
        <v>85</v>
      </c>
      <c r="C129" s="77" t="s">
        <v>635</v>
      </c>
      <c r="D129" s="77" t="s">
        <v>275</v>
      </c>
      <c r="E129" s="73" t="s">
        <v>362</v>
      </c>
      <c r="F129" s="73"/>
      <c r="G129" s="73"/>
      <c r="H129" s="94"/>
      <c r="J129" s="120">
        <v>4000</v>
      </c>
      <c r="L129" s="120">
        <v>4000</v>
      </c>
      <c r="O129" s="120">
        <v>4000</v>
      </c>
      <c r="P129" s="65"/>
      <c r="Q129" s="65"/>
    </row>
    <row r="130" spans="1:20" x14ac:dyDescent="0.25">
      <c r="A130" s="129"/>
      <c r="B130" s="130" t="s">
        <v>85</v>
      </c>
      <c r="C130" s="82" t="s">
        <v>636</v>
      </c>
      <c r="D130" s="82" t="s">
        <v>274</v>
      </c>
      <c r="E130" s="90" t="s">
        <v>362</v>
      </c>
      <c r="F130" s="90"/>
      <c r="G130" s="90"/>
      <c r="H130" s="98"/>
      <c r="I130" s="129"/>
      <c r="J130" s="131">
        <v>4000</v>
      </c>
      <c r="K130" s="129"/>
      <c r="L130" s="131">
        <v>4000</v>
      </c>
      <c r="M130" s="129"/>
      <c r="N130" s="129"/>
      <c r="O130" s="131">
        <v>4000</v>
      </c>
      <c r="P130" s="65"/>
      <c r="Q130" s="65"/>
      <c r="R130" s="129"/>
      <c r="S130" s="129"/>
      <c r="T130" s="129"/>
    </row>
    <row r="131" spans="1:20" x14ac:dyDescent="0.25">
      <c r="B131" s="74" t="s">
        <v>85</v>
      </c>
      <c r="C131" s="77" t="s">
        <v>140</v>
      </c>
      <c r="D131" s="77" t="s">
        <v>273</v>
      </c>
      <c r="E131" s="73" t="s">
        <v>363</v>
      </c>
      <c r="F131" s="73" t="s">
        <v>434</v>
      </c>
      <c r="G131" s="73" t="s">
        <v>553</v>
      </c>
      <c r="H131" s="94">
        <v>37988</v>
      </c>
      <c r="J131" s="120">
        <v>4000</v>
      </c>
      <c r="L131" s="120">
        <v>4000</v>
      </c>
      <c r="O131" s="120">
        <v>4000</v>
      </c>
      <c r="P131" s="65"/>
      <c r="Q131" s="65"/>
    </row>
    <row r="132" spans="1:20" x14ac:dyDescent="0.25">
      <c r="B132" s="74" t="s">
        <v>85</v>
      </c>
      <c r="C132" s="77" t="s">
        <v>141</v>
      </c>
      <c r="D132" s="77" t="s">
        <v>298</v>
      </c>
      <c r="E132" s="73" t="s">
        <v>363</v>
      </c>
      <c r="F132" s="73" t="s">
        <v>435</v>
      </c>
      <c r="G132" s="73" t="s">
        <v>554</v>
      </c>
      <c r="H132" s="94">
        <v>41197</v>
      </c>
      <c r="J132" s="120">
        <v>2000</v>
      </c>
      <c r="L132" s="120">
        <v>2000</v>
      </c>
      <c r="O132" s="120">
        <v>2000</v>
      </c>
      <c r="P132" s="65"/>
      <c r="Q132" s="65"/>
    </row>
    <row r="133" spans="1:20" x14ac:dyDescent="0.25">
      <c r="B133" s="74" t="s">
        <v>85</v>
      </c>
      <c r="C133" s="77" t="s">
        <v>142</v>
      </c>
      <c r="D133" s="77" t="s">
        <v>299</v>
      </c>
      <c r="E133" s="73" t="s">
        <v>363</v>
      </c>
      <c r="F133" s="73" t="s">
        <v>436</v>
      </c>
      <c r="G133" s="73" t="s">
        <v>555</v>
      </c>
      <c r="H133" s="94">
        <v>32509</v>
      </c>
      <c r="J133" s="120">
        <v>2120</v>
      </c>
      <c r="L133" s="120">
        <v>2120</v>
      </c>
      <c r="O133" s="120">
        <v>2120</v>
      </c>
      <c r="P133" s="65"/>
      <c r="Q133" s="65"/>
    </row>
    <row r="134" spans="1:20" x14ac:dyDescent="0.25">
      <c r="B134" s="74" t="s">
        <v>85</v>
      </c>
      <c r="C134" s="78" t="s">
        <v>637</v>
      </c>
      <c r="D134" s="77" t="s">
        <v>638</v>
      </c>
      <c r="E134" s="73" t="s">
        <v>363</v>
      </c>
      <c r="F134" s="87"/>
      <c r="G134" s="87"/>
      <c r="H134" s="95"/>
      <c r="J134" s="120">
        <v>1855</v>
      </c>
      <c r="L134" s="120">
        <v>1855</v>
      </c>
      <c r="O134" s="120">
        <v>1855</v>
      </c>
      <c r="P134" s="65"/>
      <c r="Q134" s="65"/>
    </row>
    <row r="135" spans="1:20" x14ac:dyDescent="0.25">
      <c r="B135" s="74" t="s">
        <v>85</v>
      </c>
      <c r="C135" s="77" t="s">
        <v>150</v>
      </c>
      <c r="D135" s="77" t="s">
        <v>707</v>
      </c>
      <c r="E135" s="73" t="s">
        <v>363</v>
      </c>
      <c r="F135" s="73"/>
      <c r="G135" s="73"/>
      <c r="H135" s="94">
        <v>41183</v>
      </c>
      <c r="J135" s="120">
        <v>1855</v>
      </c>
      <c r="L135" s="120">
        <v>1855</v>
      </c>
      <c r="O135" s="120">
        <v>1855</v>
      </c>
      <c r="P135" s="65"/>
      <c r="Q135" s="65"/>
    </row>
    <row r="136" spans="1:20" x14ac:dyDescent="0.25">
      <c r="B136" s="74" t="s">
        <v>85</v>
      </c>
      <c r="C136" s="78"/>
      <c r="D136" s="77" t="s">
        <v>300</v>
      </c>
      <c r="E136" s="73" t="s">
        <v>363</v>
      </c>
      <c r="F136" s="87"/>
      <c r="G136" s="87"/>
      <c r="H136" s="95"/>
      <c r="P136" s="65"/>
      <c r="Q136" s="65"/>
    </row>
    <row r="137" spans="1:20" x14ac:dyDescent="0.25">
      <c r="B137" s="74" t="s">
        <v>85</v>
      </c>
      <c r="C137" s="78"/>
      <c r="D137" s="77" t="s">
        <v>300</v>
      </c>
      <c r="E137" s="73" t="s">
        <v>363</v>
      </c>
      <c r="F137" s="87"/>
      <c r="G137" s="87"/>
      <c r="H137" s="95"/>
      <c r="P137" s="65"/>
      <c r="Q137" s="65"/>
    </row>
    <row r="138" spans="1:20" x14ac:dyDescent="0.25">
      <c r="B138" s="74" t="s">
        <v>85</v>
      </c>
      <c r="C138" s="77" t="s">
        <v>143</v>
      </c>
      <c r="D138" s="77" t="s">
        <v>301</v>
      </c>
      <c r="E138" s="73" t="s">
        <v>363</v>
      </c>
      <c r="F138" s="73"/>
      <c r="G138" s="73"/>
      <c r="H138" s="94">
        <v>41183</v>
      </c>
      <c r="J138" s="120">
        <v>1855</v>
      </c>
      <c r="L138" s="120">
        <v>1855</v>
      </c>
      <c r="O138" s="120">
        <v>1855</v>
      </c>
      <c r="P138" s="65"/>
      <c r="Q138" s="65"/>
    </row>
    <row r="139" spans="1:20" x14ac:dyDescent="0.25">
      <c r="B139" s="74" t="s">
        <v>85</v>
      </c>
      <c r="C139" s="77" t="s">
        <v>144</v>
      </c>
      <c r="D139" s="77" t="s">
        <v>302</v>
      </c>
      <c r="E139" s="73" t="s">
        <v>363</v>
      </c>
      <c r="F139" s="73" t="s">
        <v>437</v>
      </c>
      <c r="G139" s="73" t="s">
        <v>556</v>
      </c>
      <c r="H139" s="94">
        <v>37769</v>
      </c>
      <c r="J139" s="120">
        <v>2915</v>
      </c>
      <c r="L139" s="120">
        <v>2915</v>
      </c>
      <c r="O139" s="120">
        <v>2915</v>
      </c>
      <c r="P139" s="65"/>
      <c r="Q139" s="65"/>
    </row>
    <row r="140" spans="1:20" x14ac:dyDescent="0.25">
      <c r="B140" s="74" t="s">
        <v>85</v>
      </c>
      <c r="C140" s="77" t="s">
        <v>145</v>
      </c>
      <c r="D140" s="77" t="s">
        <v>302</v>
      </c>
      <c r="E140" s="73" t="s">
        <v>363</v>
      </c>
      <c r="F140" s="73" t="s">
        <v>438</v>
      </c>
      <c r="G140" s="73" t="s">
        <v>557</v>
      </c>
      <c r="H140" s="94">
        <v>37769</v>
      </c>
      <c r="J140" s="120">
        <v>2915</v>
      </c>
      <c r="L140" s="120">
        <v>2915</v>
      </c>
      <c r="O140" s="120">
        <v>2915</v>
      </c>
      <c r="P140" s="65"/>
      <c r="Q140" s="65"/>
    </row>
    <row r="141" spans="1:20" x14ac:dyDescent="0.25">
      <c r="B141" s="74" t="s">
        <v>85</v>
      </c>
      <c r="C141" s="77" t="s">
        <v>146</v>
      </c>
      <c r="D141" s="77" t="s">
        <v>302</v>
      </c>
      <c r="E141" s="73" t="s">
        <v>363</v>
      </c>
      <c r="F141" s="73" t="s">
        <v>439</v>
      </c>
      <c r="G141" s="73" t="s">
        <v>558</v>
      </c>
      <c r="H141" s="94">
        <v>37769</v>
      </c>
      <c r="J141" s="120">
        <v>2915</v>
      </c>
      <c r="L141" s="120">
        <v>2915</v>
      </c>
      <c r="O141" s="120">
        <v>2915</v>
      </c>
      <c r="P141" s="65"/>
      <c r="Q141" s="65"/>
    </row>
    <row r="142" spans="1:20" x14ac:dyDescent="0.25">
      <c r="B142" s="74" t="s">
        <v>85</v>
      </c>
      <c r="C142" s="77" t="s">
        <v>147</v>
      </c>
      <c r="D142" s="77" t="s">
        <v>302</v>
      </c>
      <c r="E142" s="73" t="s">
        <v>363</v>
      </c>
      <c r="F142" s="73" t="s">
        <v>440</v>
      </c>
      <c r="G142" s="73" t="s">
        <v>559</v>
      </c>
      <c r="H142" s="94">
        <v>37769</v>
      </c>
      <c r="J142" s="120">
        <v>2915</v>
      </c>
      <c r="L142" s="120">
        <v>2915</v>
      </c>
      <c r="O142" s="120">
        <v>2915</v>
      </c>
      <c r="P142" s="65"/>
      <c r="Q142" s="65"/>
    </row>
    <row r="143" spans="1:20" x14ac:dyDescent="0.25">
      <c r="B143" s="74" t="s">
        <v>85</v>
      </c>
      <c r="C143" s="77" t="s">
        <v>148</v>
      </c>
      <c r="D143" s="77" t="s">
        <v>303</v>
      </c>
      <c r="E143" s="73" t="s">
        <v>363</v>
      </c>
      <c r="F143" s="73" t="s">
        <v>441</v>
      </c>
      <c r="G143" s="73" t="s">
        <v>560</v>
      </c>
      <c r="H143" s="94">
        <v>37769</v>
      </c>
      <c r="J143" s="120">
        <v>1855</v>
      </c>
      <c r="L143" s="120">
        <v>1855</v>
      </c>
      <c r="O143" s="120">
        <v>1855</v>
      </c>
      <c r="P143" s="65"/>
      <c r="Q143" s="65"/>
    </row>
    <row r="144" spans="1:20" x14ac:dyDescent="0.25">
      <c r="B144" s="74" t="s">
        <v>85</v>
      </c>
      <c r="C144" s="77" t="s">
        <v>149</v>
      </c>
      <c r="D144" s="77" t="s">
        <v>303</v>
      </c>
      <c r="E144" s="73" t="s">
        <v>363</v>
      </c>
      <c r="F144" s="73" t="s">
        <v>442</v>
      </c>
      <c r="G144" s="73" t="s">
        <v>561</v>
      </c>
      <c r="H144" s="94">
        <v>38930</v>
      </c>
      <c r="J144" s="120">
        <v>1855</v>
      </c>
      <c r="L144" s="120">
        <v>1855</v>
      </c>
      <c r="O144" s="120">
        <v>1855</v>
      </c>
      <c r="P144" s="65"/>
      <c r="Q144" s="65"/>
    </row>
    <row r="145" spans="1:26" x14ac:dyDescent="0.25">
      <c r="B145" s="74" t="s">
        <v>85</v>
      </c>
      <c r="C145" s="77" t="s">
        <v>639</v>
      </c>
      <c r="D145" s="77" t="s">
        <v>304</v>
      </c>
      <c r="E145" s="73" t="s">
        <v>363</v>
      </c>
      <c r="F145" s="73"/>
      <c r="G145" s="73"/>
      <c r="H145" s="94">
        <v>41183</v>
      </c>
      <c r="J145" s="120">
        <v>1855</v>
      </c>
      <c r="L145" s="120">
        <v>1855</v>
      </c>
      <c r="O145" s="120">
        <v>1855</v>
      </c>
      <c r="P145" s="65"/>
      <c r="Q145" s="65"/>
    </row>
    <row r="146" spans="1:26" x14ac:dyDescent="0.25">
      <c r="B146" s="74" t="s">
        <v>85</v>
      </c>
      <c r="C146" s="81" t="s">
        <v>151</v>
      </c>
      <c r="D146" s="77" t="s">
        <v>304</v>
      </c>
      <c r="E146" s="73" t="s">
        <v>363</v>
      </c>
      <c r="F146" s="88" t="s">
        <v>443</v>
      </c>
      <c r="G146" s="104" t="s">
        <v>562</v>
      </c>
      <c r="H146" s="96">
        <v>41091</v>
      </c>
      <c r="J146" s="120">
        <v>1855</v>
      </c>
      <c r="L146" s="120">
        <v>1855</v>
      </c>
      <c r="O146" s="120">
        <v>1855</v>
      </c>
      <c r="P146" s="65"/>
      <c r="Q146" s="65"/>
    </row>
    <row r="147" spans="1:26" x14ac:dyDescent="0.25">
      <c r="B147" s="74" t="s">
        <v>85</v>
      </c>
      <c r="C147" s="77" t="s">
        <v>152</v>
      </c>
      <c r="D147" s="77" t="s">
        <v>305</v>
      </c>
      <c r="E147" s="73" t="s">
        <v>363</v>
      </c>
      <c r="F147" s="89"/>
      <c r="G147" s="89"/>
      <c r="H147" s="97">
        <v>41183</v>
      </c>
      <c r="J147" s="120">
        <v>1855</v>
      </c>
      <c r="L147" s="120">
        <v>1855</v>
      </c>
      <c r="O147" s="120">
        <v>1855</v>
      </c>
      <c r="P147" s="65"/>
      <c r="Q147" s="65"/>
    </row>
    <row r="148" spans="1:26" x14ac:dyDescent="0.25">
      <c r="B148" s="74" t="s">
        <v>85</v>
      </c>
      <c r="C148" s="77"/>
      <c r="D148" s="77" t="s">
        <v>255</v>
      </c>
      <c r="E148" s="73" t="s">
        <v>363</v>
      </c>
      <c r="F148" s="73"/>
      <c r="G148" s="73"/>
      <c r="H148" s="94"/>
      <c r="P148" s="65"/>
      <c r="Q148" s="65"/>
    </row>
    <row r="149" spans="1:26" x14ac:dyDescent="0.25">
      <c r="B149" s="74" t="s">
        <v>85</v>
      </c>
      <c r="C149" s="77" t="s">
        <v>153</v>
      </c>
      <c r="D149" s="77" t="s">
        <v>255</v>
      </c>
      <c r="E149" s="73" t="s">
        <v>363</v>
      </c>
      <c r="F149" s="73"/>
      <c r="G149" s="73"/>
      <c r="H149" s="94">
        <v>41183</v>
      </c>
      <c r="J149" s="120">
        <v>2915</v>
      </c>
      <c r="L149" s="120">
        <v>2915</v>
      </c>
      <c r="O149" s="120">
        <v>2915</v>
      </c>
      <c r="P149" s="65"/>
      <c r="Q149" s="65"/>
    </row>
    <row r="150" spans="1:26" x14ac:dyDescent="0.25">
      <c r="B150" s="74" t="s">
        <v>85</v>
      </c>
      <c r="C150" s="77"/>
      <c r="D150" s="77" t="s">
        <v>306</v>
      </c>
      <c r="E150" s="73" t="s">
        <v>363</v>
      </c>
      <c r="F150" s="73"/>
      <c r="G150" s="73"/>
      <c r="H150" s="94">
        <v>41183</v>
      </c>
      <c r="J150" s="120"/>
      <c r="L150" s="120"/>
      <c r="O150" s="120"/>
      <c r="P150" s="65"/>
      <c r="Q150" s="65"/>
    </row>
    <row r="151" spans="1:26" x14ac:dyDescent="0.25">
      <c r="B151" s="74" t="s">
        <v>85</v>
      </c>
      <c r="C151" s="82" t="s">
        <v>154</v>
      </c>
      <c r="D151" s="77" t="s">
        <v>305</v>
      </c>
      <c r="E151" s="73" t="s">
        <v>364</v>
      </c>
      <c r="F151" s="90" t="s">
        <v>96</v>
      </c>
      <c r="G151" s="105"/>
      <c r="H151" s="98">
        <v>41183</v>
      </c>
      <c r="J151" s="120">
        <v>1590</v>
      </c>
      <c r="L151" s="120">
        <v>1590</v>
      </c>
      <c r="O151" s="120">
        <v>1590</v>
      </c>
      <c r="P151" s="65"/>
      <c r="Q151" s="65"/>
    </row>
    <row r="152" spans="1:26" x14ac:dyDescent="0.25">
      <c r="B152" s="74" t="s">
        <v>85</v>
      </c>
      <c r="C152" s="82" t="s">
        <v>155</v>
      </c>
      <c r="D152" s="77" t="s">
        <v>273</v>
      </c>
      <c r="E152" s="73" t="s">
        <v>365</v>
      </c>
      <c r="F152" s="90" t="s">
        <v>444</v>
      </c>
      <c r="G152" s="106" t="s">
        <v>563</v>
      </c>
      <c r="H152" s="98">
        <v>41183</v>
      </c>
      <c r="J152" s="120">
        <v>4000</v>
      </c>
      <c r="L152" s="120">
        <v>4000</v>
      </c>
      <c r="O152" s="120">
        <v>4000</v>
      </c>
      <c r="P152" s="65"/>
      <c r="Q152" s="65"/>
    </row>
    <row r="153" spans="1:26" x14ac:dyDescent="0.25">
      <c r="A153" s="123"/>
      <c r="B153" s="125" t="s">
        <v>85</v>
      </c>
      <c r="C153" s="78" t="s">
        <v>686</v>
      </c>
      <c r="D153" s="78" t="s">
        <v>671</v>
      </c>
      <c r="E153" s="127" t="s">
        <v>366</v>
      </c>
      <c r="F153" s="87"/>
      <c r="G153" s="87"/>
      <c r="H153" s="95">
        <v>41183</v>
      </c>
      <c r="I153" s="123"/>
      <c r="J153" s="126">
        <v>2800</v>
      </c>
      <c r="K153" s="123"/>
      <c r="L153" s="126">
        <v>2800</v>
      </c>
      <c r="M153" s="123"/>
      <c r="N153" s="123"/>
      <c r="O153" s="126">
        <v>2800</v>
      </c>
      <c r="P153" s="65"/>
      <c r="Q153" s="65"/>
      <c r="R153" s="123"/>
      <c r="S153" s="123"/>
      <c r="T153" s="123"/>
      <c r="U153" s="123"/>
      <c r="V153" s="123"/>
      <c r="W153" s="123"/>
      <c r="X153" s="123"/>
      <c r="Y153" s="123"/>
      <c r="Z153" s="123"/>
    </row>
    <row r="154" spans="1:26" x14ac:dyDescent="0.25">
      <c r="B154" s="74" t="s">
        <v>85</v>
      </c>
      <c r="C154" s="77" t="s">
        <v>157</v>
      </c>
      <c r="D154" s="77" t="s">
        <v>307</v>
      </c>
      <c r="E154" s="85" t="s">
        <v>366</v>
      </c>
      <c r="F154" s="73" t="s">
        <v>446</v>
      </c>
      <c r="G154" s="73" t="s">
        <v>565</v>
      </c>
      <c r="H154" s="94">
        <v>39615</v>
      </c>
      <c r="J154" s="120">
        <v>3710</v>
      </c>
      <c r="L154" s="120">
        <v>3710</v>
      </c>
      <c r="O154" s="120">
        <v>3710</v>
      </c>
      <c r="P154" s="65"/>
      <c r="Q154" s="65"/>
    </row>
    <row r="155" spans="1:26" x14ac:dyDescent="0.25">
      <c r="B155" s="74" t="s">
        <v>85</v>
      </c>
      <c r="C155" s="82" t="s">
        <v>158</v>
      </c>
      <c r="D155" s="77" t="s">
        <v>308</v>
      </c>
      <c r="E155" s="85" t="s">
        <v>366</v>
      </c>
      <c r="F155" s="90" t="s">
        <v>447</v>
      </c>
      <c r="G155" s="90"/>
      <c r="H155" s="98">
        <v>41183</v>
      </c>
      <c r="J155" s="120">
        <v>1590</v>
      </c>
      <c r="L155" s="120">
        <v>1590</v>
      </c>
      <c r="O155" s="120">
        <v>1590</v>
      </c>
      <c r="P155" s="65"/>
      <c r="Q155" s="65"/>
    </row>
    <row r="156" spans="1:26" x14ac:dyDescent="0.25">
      <c r="B156" s="74" t="s">
        <v>85</v>
      </c>
      <c r="C156" s="77" t="s">
        <v>159</v>
      </c>
      <c r="D156" s="77" t="s">
        <v>308</v>
      </c>
      <c r="E156" s="85" t="s">
        <v>366</v>
      </c>
      <c r="F156" s="73" t="s">
        <v>448</v>
      </c>
      <c r="G156" s="73" t="s">
        <v>566</v>
      </c>
      <c r="H156" s="94">
        <v>38357</v>
      </c>
      <c r="J156" s="120">
        <v>1590</v>
      </c>
      <c r="L156" s="120">
        <v>1590</v>
      </c>
      <c r="O156" s="120">
        <v>1590</v>
      </c>
      <c r="P156" s="65"/>
      <c r="Q156" s="65"/>
    </row>
    <row r="157" spans="1:26" x14ac:dyDescent="0.25">
      <c r="B157" s="74" t="s">
        <v>85</v>
      </c>
      <c r="C157" s="77" t="s">
        <v>160</v>
      </c>
      <c r="D157" s="77" t="s">
        <v>308</v>
      </c>
      <c r="E157" s="85" t="s">
        <v>366</v>
      </c>
      <c r="F157" s="73" t="s">
        <v>449</v>
      </c>
      <c r="G157" s="73" t="s">
        <v>567</v>
      </c>
      <c r="H157" s="94">
        <v>38480</v>
      </c>
      <c r="J157" s="120">
        <v>1590</v>
      </c>
      <c r="L157" s="120">
        <v>1590</v>
      </c>
      <c r="O157" s="120">
        <v>1590</v>
      </c>
      <c r="P157" s="65"/>
      <c r="Q157" s="65"/>
    </row>
    <row r="158" spans="1:26" x14ac:dyDescent="0.25">
      <c r="B158" s="74" t="s">
        <v>85</v>
      </c>
      <c r="C158" s="77" t="s">
        <v>640</v>
      </c>
      <c r="D158" s="77" t="s">
        <v>308</v>
      </c>
      <c r="E158" s="85" t="s">
        <v>366</v>
      </c>
      <c r="F158" s="73"/>
      <c r="G158" s="73"/>
      <c r="H158" s="94"/>
      <c r="J158" s="120">
        <v>1590</v>
      </c>
      <c r="L158" s="120">
        <v>1590</v>
      </c>
      <c r="O158" s="120">
        <v>1590</v>
      </c>
      <c r="P158" s="65"/>
      <c r="Q158" s="65"/>
    </row>
    <row r="159" spans="1:26" x14ac:dyDescent="0.25">
      <c r="B159" s="74" t="s">
        <v>85</v>
      </c>
      <c r="C159" s="82" t="s">
        <v>161</v>
      </c>
      <c r="D159" s="77" t="s">
        <v>308</v>
      </c>
      <c r="E159" s="85" t="s">
        <v>366</v>
      </c>
      <c r="F159" s="90" t="s">
        <v>450</v>
      </c>
      <c r="G159" s="90"/>
      <c r="H159" s="98">
        <v>41183</v>
      </c>
      <c r="J159" s="120">
        <v>1590</v>
      </c>
      <c r="L159" s="120">
        <v>1590</v>
      </c>
      <c r="O159" s="120">
        <v>1590</v>
      </c>
      <c r="P159" s="65"/>
      <c r="Q159" s="65"/>
    </row>
    <row r="160" spans="1:26" x14ac:dyDescent="0.25">
      <c r="A160" s="123"/>
      <c r="B160" s="125" t="s">
        <v>85</v>
      </c>
      <c r="C160" s="78" t="s">
        <v>162</v>
      </c>
      <c r="D160" s="78" t="s">
        <v>641</v>
      </c>
      <c r="E160" s="127" t="s">
        <v>366</v>
      </c>
      <c r="F160" s="87" t="s">
        <v>451</v>
      </c>
      <c r="G160" s="87"/>
      <c r="H160" s="95">
        <v>41183</v>
      </c>
      <c r="I160" s="123"/>
      <c r="J160" s="126">
        <v>3710</v>
      </c>
      <c r="K160" s="123"/>
      <c r="L160" s="126">
        <v>3710</v>
      </c>
      <c r="M160" s="123"/>
      <c r="N160" s="123"/>
      <c r="O160" s="126">
        <v>3710</v>
      </c>
      <c r="P160" s="65"/>
      <c r="Q160" s="65"/>
      <c r="R160" s="123"/>
      <c r="S160" s="123"/>
      <c r="T160" s="123"/>
      <c r="U160" s="123"/>
      <c r="V160" s="123"/>
      <c r="W160" s="123"/>
    </row>
    <row r="161" spans="1:17" x14ac:dyDescent="0.25">
      <c r="B161" s="74" t="s">
        <v>85</v>
      </c>
      <c r="C161" s="82" t="s">
        <v>644</v>
      </c>
      <c r="D161" s="77" t="s">
        <v>308</v>
      </c>
      <c r="E161" s="85" t="s">
        <v>366</v>
      </c>
      <c r="F161" s="90"/>
      <c r="G161" s="90"/>
      <c r="H161" s="98"/>
      <c r="J161" s="120">
        <v>1590</v>
      </c>
      <c r="L161" s="120">
        <v>1590</v>
      </c>
      <c r="O161" s="120">
        <v>1590</v>
      </c>
      <c r="P161" s="65"/>
      <c r="Q161" s="65"/>
    </row>
    <row r="162" spans="1:17" x14ac:dyDescent="0.25">
      <c r="B162" s="74" t="s">
        <v>85</v>
      </c>
      <c r="C162" s="82" t="s">
        <v>645</v>
      </c>
      <c r="D162" s="77" t="s">
        <v>308</v>
      </c>
      <c r="E162" s="85" t="s">
        <v>366</v>
      </c>
      <c r="F162" s="90"/>
      <c r="G162" s="90"/>
      <c r="H162" s="98"/>
      <c r="J162" s="120">
        <v>1590</v>
      </c>
      <c r="L162" s="120">
        <v>1590</v>
      </c>
      <c r="O162" s="120">
        <v>1590</v>
      </c>
      <c r="P162" s="65"/>
      <c r="Q162" s="65"/>
    </row>
    <row r="163" spans="1:17" x14ac:dyDescent="0.25">
      <c r="B163" s="74" t="s">
        <v>85</v>
      </c>
      <c r="C163" s="82" t="s">
        <v>646</v>
      </c>
      <c r="D163" s="77" t="s">
        <v>309</v>
      </c>
      <c r="E163" s="85" t="s">
        <v>366</v>
      </c>
      <c r="F163" s="90"/>
      <c r="G163" s="90"/>
      <c r="H163" s="98"/>
      <c r="J163" s="120">
        <v>1590</v>
      </c>
      <c r="L163" s="120">
        <v>1590</v>
      </c>
      <c r="O163" s="120">
        <v>1590</v>
      </c>
      <c r="P163" s="65"/>
      <c r="Q163" s="65"/>
    </row>
    <row r="164" spans="1:17" x14ac:dyDescent="0.25">
      <c r="B164" s="74" t="s">
        <v>85</v>
      </c>
      <c r="C164" s="77" t="s">
        <v>163</v>
      </c>
      <c r="D164" s="77" t="s">
        <v>308</v>
      </c>
      <c r="E164" s="85" t="s">
        <v>366</v>
      </c>
      <c r="F164" s="73" t="s">
        <v>452</v>
      </c>
      <c r="G164" s="73" t="s">
        <v>568</v>
      </c>
      <c r="H164" s="94">
        <v>39448</v>
      </c>
      <c r="J164" s="120">
        <v>1590</v>
      </c>
      <c r="L164" s="120">
        <v>1590</v>
      </c>
      <c r="O164" s="120">
        <v>1590</v>
      </c>
      <c r="P164" s="65"/>
      <c r="Q164" s="65"/>
    </row>
    <row r="165" spans="1:17" x14ac:dyDescent="0.25">
      <c r="A165" s="123"/>
      <c r="B165" s="125" t="s">
        <v>85</v>
      </c>
      <c r="C165" s="78" t="s">
        <v>164</v>
      </c>
      <c r="D165" s="78" t="s">
        <v>309</v>
      </c>
      <c r="E165" s="127" t="s">
        <v>366</v>
      </c>
      <c r="F165" s="87" t="s">
        <v>453</v>
      </c>
      <c r="G165" s="87" t="s">
        <v>569</v>
      </c>
      <c r="H165" s="95">
        <v>40406</v>
      </c>
      <c r="I165" s="123"/>
      <c r="J165" s="126">
        <v>1802</v>
      </c>
      <c r="K165" s="123"/>
      <c r="L165" s="126">
        <v>1802</v>
      </c>
      <c r="M165" s="123"/>
      <c r="N165" s="123"/>
      <c r="O165" s="126">
        <v>1802</v>
      </c>
      <c r="P165" s="65"/>
      <c r="Q165" s="65"/>
    </row>
    <row r="166" spans="1:17" x14ac:dyDescent="0.25">
      <c r="B166" s="74" t="s">
        <v>85</v>
      </c>
      <c r="C166" s="83" t="s">
        <v>165</v>
      </c>
      <c r="D166" s="77" t="s">
        <v>309</v>
      </c>
      <c r="E166" s="85" t="s">
        <v>366</v>
      </c>
      <c r="F166" s="91" t="s">
        <v>454</v>
      </c>
      <c r="G166" s="107"/>
      <c r="H166" s="99">
        <v>41183</v>
      </c>
      <c r="J166" s="120">
        <v>1590</v>
      </c>
      <c r="L166" s="120">
        <v>1590</v>
      </c>
      <c r="O166" s="120">
        <v>1590</v>
      </c>
      <c r="P166" s="65"/>
      <c r="Q166" s="65"/>
    </row>
    <row r="167" spans="1:17" x14ac:dyDescent="0.25">
      <c r="B167" s="74" t="s">
        <v>85</v>
      </c>
      <c r="C167" s="83" t="s">
        <v>647</v>
      </c>
      <c r="D167" s="77" t="s">
        <v>309</v>
      </c>
      <c r="E167" s="85" t="s">
        <v>366</v>
      </c>
      <c r="F167" s="91"/>
      <c r="G167" s="124"/>
      <c r="H167" s="99"/>
      <c r="J167" s="120">
        <v>1590</v>
      </c>
      <c r="L167" s="120">
        <v>1590</v>
      </c>
      <c r="O167" s="120">
        <v>1590</v>
      </c>
      <c r="P167" s="65"/>
      <c r="Q167" s="65"/>
    </row>
    <row r="168" spans="1:17" x14ac:dyDescent="0.25">
      <c r="B168" s="74" t="s">
        <v>85</v>
      </c>
      <c r="C168" s="77" t="s">
        <v>166</v>
      </c>
      <c r="D168" s="77" t="s">
        <v>310</v>
      </c>
      <c r="E168" s="85" t="s">
        <v>366</v>
      </c>
      <c r="F168" s="73" t="s">
        <v>455</v>
      </c>
      <c r="G168" s="73"/>
      <c r="H168" s="94">
        <v>36175</v>
      </c>
      <c r="J168" s="120">
        <v>1590</v>
      </c>
      <c r="L168" s="120">
        <v>1590</v>
      </c>
      <c r="O168" s="120">
        <v>1590</v>
      </c>
      <c r="P168" s="65"/>
      <c r="Q168" s="65"/>
    </row>
    <row r="169" spans="1:17" x14ac:dyDescent="0.25">
      <c r="B169" s="74" t="s">
        <v>85</v>
      </c>
      <c r="C169" s="77" t="s">
        <v>167</v>
      </c>
      <c r="D169" s="77" t="s">
        <v>310</v>
      </c>
      <c r="E169" s="85" t="s">
        <v>366</v>
      </c>
      <c r="F169" s="73" t="s">
        <v>456</v>
      </c>
      <c r="G169" s="73"/>
      <c r="H169" s="94">
        <v>34701</v>
      </c>
      <c r="J169" s="120">
        <v>1590</v>
      </c>
      <c r="L169" s="120">
        <v>1590</v>
      </c>
      <c r="O169" s="120">
        <v>1590</v>
      </c>
      <c r="P169" s="65"/>
      <c r="Q169" s="65"/>
    </row>
    <row r="170" spans="1:17" x14ac:dyDescent="0.25">
      <c r="B170" s="74" t="s">
        <v>85</v>
      </c>
      <c r="C170" s="77" t="s">
        <v>689</v>
      </c>
      <c r="D170" s="77" t="s">
        <v>310</v>
      </c>
      <c r="E170" s="85" t="s">
        <v>366</v>
      </c>
      <c r="F170" s="73" t="s">
        <v>690</v>
      </c>
      <c r="G170" s="73" t="s">
        <v>691</v>
      </c>
      <c r="H170" s="94">
        <v>36907</v>
      </c>
      <c r="J170" s="120">
        <v>1590</v>
      </c>
      <c r="L170" s="120">
        <v>1590</v>
      </c>
      <c r="O170" s="120">
        <v>1590</v>
      </c>
      <c r="P170" s="65"/>
      <c r="Q170" s="65"/>
    </row>
    <row r="171" spans="1:17" x14ac:dyDescent="0.25">
      <c r="B171" s="74" t="s">
        <v>85</v>
      </c>
      <c r="C171" s="78" t="s">
        <v>648</v>
      </c>
      <c r="D171" s="77" t="s">
        <v>310</v>
      </c>
      <c r="E171" s="85" t="s">
        <v>366</v>
      </c>
      <c r="F171" s="87" t="s">
        <v>96</v>
      </c>
      <c r="G171" s="87" t="s">
        <v>96</v>
      </c>
      <c r="H171" s="95" t="s">
        <v>96</v>
      </c>
      <c r="J171" s="120">
        <v>1590</v>
      </c>
      <c r="L171" s="120">
        <v>1590</v>
      </c>
      <c r="O171" s="120">
        <v>1590</v>
      </c>
      <c r="P171" s="65"/>
      <c r="Q171" s="65"/>
    </row>
    <row r="172" spans="1:17" x14ac:dyDescent="0.25">
      <c r="B172" s="74" t="s">
        <v>85</v>
      </c>
      <c r="C172" s="77" t="s">
        <v>649</v>
      </c>
      <c r="D172" s="77" t="s">
        <v>310</v>
      </c>
      <c r="E172" s="85" t="s">
        <v>366</v>
      </c>
      <c r="F172" s="73"/>
      <c r="G172" s="73"/>
      <c r="H172" s="94">
        <v>36907</v>
      </c>
      <c r="J172" s="120">
        <v>1590</v>
      </c>
      <c r="L172" s="120">
        <v>1590</v>
      </c>
      <c r="O172" s="120">
        <v>1590</v>
      </c>
      <c r="P172" s="65"/>
      <c r="Q172" s="65"/>
    </row>
    <row r="173" spans="1:17" x14ac:dyDescent="0.25">
      <c r="B173" s="74" t="s">
        <v>85</v>
      </c>
      <c r="C173" s="77" t="s">
        <v>168</v>
      </c>
      <c r="D173" s="77" t="s">
        <v>310</v>
      </c>
      <c r="E173" s="85" t="s">
        <v>366</v>
      </c>
      <c r="F173" s="73" t="s">
        <v>457</v>
      </c>
      <c r="G173" s="73" t="s">
        <v>570</v>
      </c>
      <c r="H173" s="94">
        <v>38008</v>
      </c>
      <c r="J173" s="120">
        <v>1590</v>
      </c>
      <c r="L173" s="120">
        <v>1590</v>
      </c>
      <c r="O173" s="120">
        <v>1590</v>
      </c>
      <c r="P173" s="65"/>
      <c r="Q173" s="65"/>
    </row>
    <row r="174" spans="1:17" x14ac:dyDescent="0.25">
      <c r="B174" s="74" t="s">
        <v>85</v>
      </c>
      <c r="C174" s="77" t="s">
        <v>169</v>
      </c>
      <c r="D174" s="77" t="s">
        <v>310</v>
      </c>
      <c r="E174" s="85" t="s">
        <v>366</v>
      </c>
      <c r="F174" s="73" t="s">
        <v>458</v>
      </c>
      <c r="G174" s="73" t="s">
        <v>571</v>
      </c>
      <c r="H174" s="94">
        <v>39084</v>
      </c>
      <c r="J174" s="120">
        <v>1590</v>
      </c>
      <c r="L174" s="120">
        <v>1590</v>
      </c>
      <c r="O174" s="120">
        <v>1590</v>
      </c>
      <c r="P174" s="65"/>
      <c r="Q174" s="65"/>
    </row>
    <row r="175" spans="1:17" x14ac:dyDescent="0.25">
      <c r="B175" s="74" t="s">
        <v>85</v>
      </c>
      <c r="C175" s="78" t="s">
        <v>650</v>
      </c>
      <c r="D175" s="77" t="s">
        <v>652</v>
      </c>
      <c r="E175" s="85" t="s">
        <v>366</v>
      </c>
      <c r="F175" s="87"/>
      <c r="G175" s="87"/>
      <c r="H175" s="95"/>
      <c r="J175" s="120">
        <v>1590</v>
      </c>
      <c r="L175" s="120">
        <v>1590</v>
      </c>
      <c r="O175" s="120">
        <v>1590</v>
      </c>
      <c r="P175" s="65"/>
      <c r="Q175" s="65"/>
    </row>
    <row r="176" spans="1:17" x14ac:dyDescent="0.25">
      <c r="B176" s="74" t="s">
        <v>85</v>
      </c>
      <c r="C176" s="78" t="s">
        <v>653</v>
      </c>
      <c r="D176" s="77" t="s">
        <v>654</v>
      </c>
      <c r="E176" s="85"/>
      <c r="F176" s="87"/>
      <c r="G176" s="87"/>
      <c r="H176" s="95"/>
      <c r="J176" s="120">
        <v>1802</v>
      </c>
      <c r="L176" s="120">
        <v>1802</v>
      </c>
      <c r="O176" s="120">
        <v>1802</v>
      </c>
      <c r="P176" s="65"/>
      <c r="Q176" s="65"/>
    </row>
    <row r="177" spans="2:17" x14ac:dyDescent="0.25">
      <c r="B177" s="74" t="s">
        <v>85</v>
      </c>
      <c r="C177" s="78" t="s">
        <v>651</v>
      </c>
      <c r="D177" s="77" t="s">
        <v>311</v>
      </c>
      <c r="E177" s="85" t="s">
        <v>366</v>
      </c>
      <c r="F177" s="87"/>
      <c r="G177" s="87"/>
      <c r="H177" s="95"/>
      <c r="J177" s="120">
        <v>1802</v>
      </c>
      <c r="L177" s="120">
        <v>1802</v>
      </c>
      <c r="O177" s="120">
        <v>1802</v>
      </c>
      <c r="P177" s="65"/>
      <c r="Q177" s="65"/>
    </row>
    <row r="178" spans="2:17" x14ac:dyDescent="0.25">
      <c r="B178" s="74" t="s">
        <v>85</v>
      </c>
      <c r="C178" s="77" t="s">
        <v>170</v>
      </c>
      <c r="D178" s="77" t="s">
        <v>311</v>
      </c>
      <c r="E178" s="85" t="s">
        <v>366</v>
      </c>
      <c r="F178" s="73" t="s">
        <v>459</v>
      </c>
      <c r="G178" s="73" t="s">
        <v>572</v>
      </c>
      <c r="H178" s="94">
        <v>34703</v>
      </c>
      <c r="J178" s="120">
        <v>1802</v>
      </c>
      <c r="L178" s="120">
        <v>1802</v>
      </c>
      <c r="O178" s="120">
        <v>1802</v>
      </c>
      <c r="P178" s="65"/>
      <c r="Q178" s="65"/>
    </row>
    <row r="179" spans="2:17" x14ac:dyDescent="0.25">
      <c r="B179" s="74" t="s">
        <v>85</v>
      </c>
      <c r="C179" s="78"/>
      <c r="D179" s="77" t="s">
        <v>312</v>
      </c>
      <c r="E179" s="85" t="s">
        <v>366</v>
      </c>
      <c r="F179" s="87"/>
      <c r="G179" s="87"/>
      <c r="H179" s="95"/>
      <c r="P179" s="65"/>
      <c r="Q179" s="65"/>
    </row>
    <row r="180" spans="2:17" x14ac:dyDescent="0.25">
      <c r="B180" s="74" t="s">
        <v>85</v>
      </c>
      <c r="C180" s="77" t="s">
        <v>171</v>
      </c>
      <c r="D180" s="82" t="s">
        <v>312</v>
      </c>
      <c r="E180" s="85" t="s">
        <v>366</v>
      </c>
      <c r="F180" s="73" t="s">
        <v>460</v>
      </c>
      <c r="G180" s="73" t="s">
        <v>573</v>
      </c>
      <c r="H180" s="94">
        <v>39814</v>
      </c>
      <c r="J180" s="120">
        <v>2120</v>
      </c>
      <c r="L180" s="120">
        <v>2120</v>
      </c>
      <c r="O180" s="120">
        <v>2120</v>
      </c>
      <c r="P180" s="65"/>
      <c r="Q180" s="65"/>
    </row>
    <row r="181" spans="2:17" x14ac:dyDescent="0.25">
      <c r="B181" s="74" t="s">
        <v>85</v>
      </c>
      <c r="C181" s="77" t="s">
        <v>172</v>
      </c>
      <c r="D181" s="77" t="s">
        <v>313</v>
      </c>
      <c r="E181" s="85" t="s">
        <v>366</v>
      </c>
      <c r="F181" s="73" t="s">
        <v>461</v>
      </c>
      <c r="G181" s="73" t="s">
        <v>574</v>
      </c>
      <c r="H181" s="94">
        <v>36388</v>
      </c>
      <c r="J181" s="120">
        <v>1590</v>
      </c>
      <c r="L181" s="120">
        <v>1590</v>
      </c>
      <c r="O181" s="120">
        <v>1590</v>
      </c>
      <c r="P181" s="65"/>
      <c r="Q181" s="65"/>
    </row>
    <row r="182" spans="2:17" x14ac:dyDescent="0.25">
      <c r="B182" s="74" t="s">
        <v>85</v>
      </c>
      <c r="C182" s="77" t="s">
        <v>173</v>
      </c>
      <c r="D182" s="77" t="s">
        <v>313</v>
      </c>
      <c r="E182" s="85" t="s">
        <v>366</v>
      </c>
      <c r="F182" s="73" t="s">
        <v>462</v>
      </c>
      <c r="G182" s="73" t="s">
        <v>575</v>
      </c>
      <c r="H182" s="94">
        <v>39356</v>
      </c>
      <c r="J182" s="120">
        <v>1590</v>
      </c>
      <c r="L182" s="120">
        <v>1590</v>
      </c>
      <c r="O182" s="120">
        <v>1590</v>
      </c>
      <c r="P182" s="65"/>
      <c r="Q182" s="65"/>
    </row>
    <row r="183" spans="2:17" x14ac:dyDescent="0.25">
      <c r="B183" s="74" t="s">
        <v>85</v>
      </c>
      <c r="C183" s="77" t="s">
        <v>174</v>
      </c>
      <c r="D183" s="77" t="s">
        <v>274</v>
      </c>
      <c r="E183" s="85" t="s">
        <v>366</v>
      </c>
      <c r="F183" s="73" t="s">
        <v>463</v>
      </c>
      <c r="G183" s="73"/>
      <c r="H183" s="94">
        <v>40590</v>
      </c>
      <c r="J183" s="120">
        <v>1590</v>
      </c>
      <c r="L183" s="120">
        <v>1590</v>
      </c>
      <c r="O183" s="120">
        <v>1590</v>
      </c>
      <c r="P183" s="65"/>
      <c r="Q183" s="65"/>
    </row>
    <row r="184" spans="2:17" x14ac:dyDescent="0.25">
      <c r="B184" s="74" t="s">
        <v>85</v>
      </c>
      <c r="C184" s="77" t="s">
        <v>655</v>
      </c>
      <c r="D184" s="77" t="s">
        <v>255</v>
      </c>
      <c r="E184" s="85" t="s">
        <v>366</v>
      </c>
      <c r="F184" s="73"/>
      <c r="G184" s="73"/>
      <c r="H184" s="94"/>
      <c r="J184" s="120">
        <v>1855</v>
      </c>
      <c r="L184" s="120">
        <v>1855</v>
      </c>
      <c r="O184" s="120">
        <v>1855</v>
      </c>
      <c r="P184" s="65"/>
      <c r="Q184" s="65"/>
    </row>
    <row r="185" spans="2:17" x14ac:dyDescent="0.25">
      <c r="B185" s="74" t="s">
        <v>85</v>
      </c>
      <c r="C185" s="77" t="s">
        <v>656</v>
      </c>
      <c r="D185" s="77" t="s">
        <v>314</v>
      </c>
      <c r="E185" s="85" t="s">
        <v>366</v>
      </c>
      <c r="F185" s="73"/>
      <c r="G185" s="73"/>
      <c r="H185" s="94"/>
      <c r="J185" s="120">
        <v>2120</v>
      </c>
      <c r="L185" s="120">
        <v>2120</v>
      </c>
      <c r="O185" s="120">
        <v>2120</v>
      </c>
      <c r="P185" s="65"/>
      <c r="Q185" s="65"/>
    </row>
    <row r="186" spans="2:17" x14ac:dyDescent="0.25">
      <c r="B186" s="74" t="s">
        <v>85</v>
      </c>
      <c r="C186" s="77" t="s">
        <v>175</v>
      </c>
      <c r="D186" s="77" t="s">
        <v>255</v>
      </c>
      <c r="E186" s="85" t="s">
        <v>366</v>
      </c>
      <c r="F186" s="73" t="s">
        <v>464</v>
      </c>
      <c r="G186" s="73" t="s">
        <v>576</v>
      </c>
      <c r="H186" s="94">
        <v>34700</v>
      </c>
      <c r="J186" s="120">
        <v>1855</v>
      </c>
      <c r="L186" s="120">
        <v>1855</v>
      </c>
      <c r="O186" s="120">
        <v>1855</v>
      </c>
      <c r="P186" s="65"/>
      <c r="Q186" s="65"/>
    </row>
    <row r="187" spans="2:17" x14ac:dyDescent="0.25">
      <c r="B187" s="74" t="s">
        <v>85</v>
      </c>
      <c r="C187" s="77" t="s">
        <v>176</v>
      </c>
      <c r="D187" s="77" t="s">
        <v>255</v>
      </c>
      <c r="E187" s="85" t="s">
        <v>366</v>
      </c>
      <c r="F187" s="73" t="s">
        <v>465</v>
      </c>
      <c r="G187" s="73"/>
      <c r="H187" s="94">
        <v>40498</v>
      </c>
      <c r="J187" s="120">
        <v>1855</v>
      </c>
      <c r="L187" s="120">
        <v>1855</v>
      </c>
      <c r="O187" s="120">
        <v>1855</v>
      </c>
      <c r="P187" s="65"/>
      <c r="Q187" s="65"/>
    </row>
    <row r="188" spans="2:17" x14ac:dyDescent="0.25">
      <c r="B188" s="74" t="s">
        <v>85</v>
      </c>
      <c r="C188" s="77" t="s">
        <v>177</v>
      </c>
      <c r="D188" s="77" t="s">
        <v>314</v>
      </c>
      <c r="E188" s="85" t="s">
        <v>366</v>
      </c>
      <c r="F188" s="73" t="s">
        <v>466</v>
      </c>
      <c r="G188" s="73" t="s">
        <v>577</v>
      </c>
      <c r="H188" s="94">
        <v>38322</v>
      </c>
      <c r="J188" s="120">
        <v>2120</v>
      </c>
      <c r="L188" s="120">
        <v>2120</v>
      </c>
      <c r="O188" s="120">
        <v>2120</v>
      </c>
      <c r="P188" s="65"/>
      <c r="Q188" s="65"/>
    </row>
    <row r="189" spans="2:17" x14ac:dyDescent="0.25">
      <c r="B189" s="74" t="s">
        <v>85</v>
      </c>
      <c r="C189" s="77" t="s">
        <v>178</v>
      </c>
      <c r="D189" s="77" t="s">
        <v>314</v>
      </c>
      <c r="E189" s="85" t="s">
        <v>366</v>
      </c>
      <c r="F189" s="73" t="s">
        <v>467</v>
      </c>
      <c r="G189" s="73" t="s">
        <v>578</v>
      </c>
      <c r="H189" s="94">
        <v>40026</v>
      </c>
      <c r="J189" s="120">
        <v>2120</v>
      </c>
      <c r="L189" s="120">
        <v>2120</v>
      </c>
      <c r="O189" s="120">
        <v>2120</v>
      </c>
      <c r="P189" s="65"/>
      <c r="Q189" s="65"/>
    </row>
    <row r="190" spans="2:17" x14ac:dyDescent="0.25">
      <c r="B190" s="74" t="s">
        <v>85</v>
      </c>
      <c r="C190" s="77" t="s">
        <v>179</v>
      </c>
      <c r="D190" s="77" t="s">
        <v>315</v>
      </c>
      <c r="E190" s="73" t="s">
        <v>367</v>
      </c>
      <c r="F190" s="73" t="s">
        <v>468</v>
      </c>
      <c r="G190" s="73" t="s">
        <v>579</v>
      </c>
      <c r="H190" s="94">
        <v>29221</v>
      </c>
      <c r="J190" s="120">
        <v>2120</v>
      </c>
      <c r="L190" s="120">
        <v>2120</v>
      </c>
      <c r="O190" s="120">
        <v>2120</v>
      </c>
      <c r="P190" s="65"/>
      <c r="Q190" s="65"/>
    </row>
    <row r="191" spans="2:17" x14ac:dyDescent="0.25">
      <c r="B191" s="74" t="s">
        <v>85</v>
      </c>
      <c r="C191" s="77" t="s">
        <v>180</v>
      </c>
      <c r="D191" s="77" t="s">
        <v>316</v>
      </c>
      <c r="E191" s="73" t="s">
        <v>367</v>
      </c>
      <c r="F191" s="73" t="s">
        <v>469</v>
      </c>
      <c r="G191" s="73" t="s">
        <v>580</v>
      </c>
      <c r="H191" s="94">
        <v>31260</v>
      </c>
      <c r="J191" s="120">
        <v>1855</v>
      </c>
      <c r="L191" s="120">
        <v>1855</v>
      </c>
      <c r="O191" s="120">
        <v>1855</v>
      </c>
      <c r="P191" s="65"/>
      <c r="Q191" s="65"/>
    </row>
    <row r="192" spans="2:17" x14ac:dyDescent="0.25">
      <c r="B192" s="74" t="s">
        <v>85</v>
      </c>
      <c r="C192" s="77" t="s">
        <v>181</v>
      </c>
      <c r="D192" s="77" t="s">
        <v>317</v>
      </c>
      <c r="E192" s="85" t="s">
        <v>368</v>
      </c>
      <c r="F192" s="73" t="s">
        <v>470</v>
      </c>
      <c r="G192" s="73" t="s">
        <v>581</v>
      </c>
      <c r="H192" s="94">
        <v>33635</v>
      </c>
      <c r="J192" s="120">
        <v>2915</v>
      </c>
      <c r="L192" s="120">
        <v>2915</v>
      </c>
      <c r="O192" s="120">
        <v>2915</v>
      </c>
      <c r="P192" s="65"/>
      <c r="Q192" s="65"/>
    </row>
    <row r="193" spans="2:17" x14ac:dyDescent="0.25">
      <c r="B193" s="74" t="s">
        <v>85</v>
      </c>
      <c r="C193" s="78" t="s">
        <v>96</v>
      </c>
      <c r="D193" s="77" t="s">
        <v>318</v>
      </c>
      <c r="E193" s="85" t="s">
        <v>368</v>
      </c>
      <c r="F193" s="87" t="s">
        <v>96</v>
      </c>
      <c r="G193" s="87" t="s">
        <v>96</v>
      </c>
      <c r="H193" s="95" t="s">
        <v>96</v>
      </c>
      <c r="P193" s="65"/>
      <c r="Q193" s="65"/>
    </row>
    <row r="194" spans="2:17" x14ac:dyDescent="0.25">
      <c r="B194" s="74" t="s">
        <v>85</v>
      </c>
      <c r="C194" s="77" t="s">
        <v>182</v>
      </c>
      <c r="D194" s="77" t="s">
        <v>318</v>
      </c>
      <c r="E194" s="85" t="s">
        <v>368</v>
      </c>
      <c r="F194" s="73" t="s">
        <v>471</v>
      </c>
      <c r="G194" s="73" t="s">
        <v>582</v>
      </c>
      <c r="H194" s="94">
        <v>38718</v>
      </c>
      <c r="J194" s="120">
        <v>1855</v>
      </c>
      <c r="L194" s="120">
        <v>1855</v>
      </c>
      <c r="O194" s="120">
        <v>1855</v>
      </c>
      <c r="P194" s="65"/>
      <c r="Q194" s="65"/>
    </row>
    <row r="195" spans="2:17" x14ac:dyDescent="0.25">
      <c r="B195" s="74" t="s">
        <v>85</v>
      </c>
      <c r="C195" s="77" t="s">
        <v>183</v>
      </c>
      <c r="D195" s="77" t="s">
        <v>319</v>
      </c>
      <c r="E195" s="85" t="s">
        <v>368</v>
      </c>
      <c r="F195" s="73" t="s">
        <v>472</v>
      </c>
      <c r="G195" s="73" t="s">
        <v>583</v>
      </c>
      <c r="H195" s="94">
        <v>35797</v>
      </c>
      <c r="J195" s="120">
        <v>1855</v>
      </c>
      <c r="L195" s="120">
        <v>1855</v>
      </c>
      <c r="O195" s="120">
        <v>1855</v>
      </c>
      <c r="P195" s="65"/>
      <c r="Q195" s="65"/>
    </row>
    <row r="196" spans="2:17" x14ac:dyDescent="0.25">
      <c r="B196" s="74" t="s">
        <v>85</v>
      </c>
      <c r="C196" s="78"/>
      <c r="D196" s="77" t="s">
        <v>319</v>
      </c>
      <c r="E196" s="85" t="s">
        <v>368</v>
      </c>
      <c r="F196" s="87"/>
      <c r="G196" s="87"/>
      <c r="H196" s="95"/>
      <c r="P196" s="65"/>
      <c r="Q196" s="65"/>
    </row>
    <row r="197" spans="2:17" x14ac:dyDescent="0.25">
      <c r="B197" s="74" t="s">
        <v>85</v>
      </c>
      <c r="C197" s="78"/>
      <c r="D197" s="77" t="s">
        <v>320</v>
      </c>
      <c r="E197" s="85" t="s">
        <v>368</v>
      </c>
      <c r="F197" s="87"/>
      <c r="G197" s="87"/>
      <c r="H197" s="95"/>
      <c r="P197" s="65"/>
      <c r="Q197" s="65"/>
    </row>
    <row r="198" spans="2:17" x14ac:dyDescent="0.25">
      <c r="B198" s="74" t="s">
        <v>85</v>
      </c>
      <c r="C198" s="77" t="s">
        <v>184</v>
      </c>
      <c r="D198" s="77" t="s">
        <v>281</v>
      </c>
      <c r="E198" s="85" t="s">
        <v>368</v>
      </c>
      <c r="F198" s="73" t="s">
        <v>473</v>
      </c>
      <c r="G198" s="73" t="s">
        <v>584</v>
      </c>
      <c r="H198" s="94">
        <v>37276</v>
      </c>
      <c r="J198" s="132">
        <v>530</v>
      </c>
      <c r="L198" s="132">
        <v>530</v>
      </c>
      <c r="O198" s="132">
        <v>530</v>
      </c>
      <c r="P198" s="65"/>
      <c r="Q198" s="65"/>
    </row>
    <row r="199" spans="2:17" x14ac:dyDescent="0.25">
      <c r="B199" s="74" t="s">
        <v>85</v>
      </c>
      <c r="C199" s="78"/>
      <c r="D199" s="77" t="s">
        <v>321</v>
      </c>
      <c r="E199" s="85" t="s">
        <v>368</v>
      </c>
      <c r="F199" s="87"/>
      <c r="G199" s="87"/>
      <c r="H199" s="95"/>
      <c r="P199" s="128"/>
      <c r="Q199" s="128"/>
    </row>
    <row r="200" spans="2:17" x14ac:dyDescent="0.25">
      <c r="B200" s="74" t="s">
        <v>369</v>
      </c>
      <c r="C200" s="77" t="s">
        <v>186</v>
      </c>
      <c r="D200" s="77" t="s">
        <v>273</v>
      </c>
      <c r="E200" s="73" t="s">
        <v>369</v>
      </c>
      <c r="F200" s="73"/>
      <c r="G200" s="73"/>
      <c r="H200" s="94">
        <v>41183</v>
      </c>
      <c r="J200" s="120">
        <v>4000</v>
      </c>
      <c r="L200" s="120">
        <v>4000</v>
      </c>
      <c r="O200" s="120">
        <v>4000</v>
      </c>
      <c r="P200" s="65"/>
      <c r="Q200" s="65"/>
    </row>
    <row r="201" spans="2:17" x14ac:dyDescent="0.25">
      <c r="B201" s="74" t="s">
        <v>369</v>
      </c>
      <c r="C201" s="77" t="s">
        <v>191</v>
      </c>
      <c r="D201" s="77" t="s">
        <v>269</v>
      </c>
      <c r="E201" s="73" t="s">
        <v>369</v>
      </c>
      <c r="F201" s="73" t="s">
        <v>477</v>
      </c>
      <c r="G201" s="73" t="s">
        <v>587</v>
      </c>
      <c r="H201" s="94">
        <v>39615</v>
      </c>
      <c r="J201" s="120">
        <v>2120</v>
      </c>
      <c r="L201" s="120">
        <v>2120</v>
      </c>
      <c r="O201" s="120">
        <v>2120</v>
      </c>
      <c r="P201" s="137"/>
      <c r="Q201" s="137"/>
    </row>
    <row r="202" spans="2:17" x14ac:dyDescent="0.25">
      <c r="B202" s="74" t="s">
        <v>369</v>
      </c>
      <c r="C202" s="77" t="s">
        <v>185</v>
      </c>
      <c r="D202" s="77" t="s">
        <v>324</v>
      </c>
      <c r="E202" s="73" t="s">
        <v>369</v>
      </c>
      <c r="F202" s="73" t="s">
        <v>474</v>
      </c>
      <c r="G202" s="73"/>
      <c r="H202" s="94">
        <v>40379</v>
      </c>
      <c r="P202" s="65"/>
      <c r="Q202" s="65"/>
    </row>
    <row r="203" spans="2:17" x14ac:dyDescent="0.25">
      <c r="B203" s="74" t="s">
        <v>369</v>
      </c>
      <c r="C203" s="77" t="s">
        <v>708</v>
      </c>
      <c r="D203" s="77" t="s">
        <v>709</v>
      </c>
      <c r="E203" s="73" t="s">
        <v>369</v>
      </c>
      <c r="F203" s="73"/>
      <c r="G203" s="73"/>
      <c r="H203" s="94"/>
      <c r="J203" s="120">
        <v>1855</v>
      </c>
      <c r="L203" s="120">
        <v>1855</v>
      </c>
      <c r="O203" s="120">
        <v>1855</v>
      </c>
      <c r="P203" s="65"/>
      <c r="Q203" s="65"/>
    </row>
    <row r="204" spans="2:17" x14ac:dyDescent="0.25">
      <c r="B204" s="74" t="s">
        <v>369</v>
      </c>
      <c r="C204" s="77" t="s">
        <v>187</v>
      </c>
      <c r="D204" s="77" t="s">
        <v>657</v>
      </c>
      <c r="E204" s="73" t="s">
        <v>369</v>
      </c>
      <c r="F204" s="73"/>
      <c r="G204" s="73"/>
      <c r="H204" s="94">
        <v>41183</v>
      </c>
      <c r="J204" s="120">
        <v>2750</v>
      </c>
      <c r="L204" s="120">
        <v>2750</v>
      </c>
      <c r="O204" s="120">
        <v>2750</v>
      </c>
      <c r="P204" s="65"/>
      <c r="Q204" s="65"/>
    </row>
    <row r="205" spans="2:17" x14ac:dyDescent="0.25">
      <c r="B205" s="74" t="s">
        <v>369</v>
      </c>
      <c r="C205" s="77" t="s">
        <v>188</v>
      </c>
      <c r="D205" s="77" t="s">
        <v>269</v>
      </c>
      <c r="E205" s="73" t="s">
        <v>369</v>
      </c>
      <c r="F205" s="73" t="s">
        <v>475</v>
      </c>
      <c r="G205" s="73" t="s">
        <v>585</v>
      </c>
      <c r="H205" s="94">
        <v>33604</v>
      </c>
      <c r="J205" s="120">
        <v>3445</v>
      </c>
      <c r="L205" s="120">
        <v>3445</v>
      </c>
      <c r="O205" s="120">
        <v>3445</v>
      </c>
      <c r="P205" s="65"/>
      <c r="Q205" s="65"/>
    </row>
    <row r="206" spans="2:17" x14ac:dyDescent="0.25">
      <c r="B206" s="74" t="s">
        <v>369</v>
      </c>
      <c r="C206" s="74"/>
      <c r="D206" s="77"/>
      <c r="E206" s="77"/>
      <c r="F206" s="73"/>
      <c r="G206" s="73"/>
      <c r="K206" s="120"/>
      <c r="P206" s="65"/>
      <c r="Q206" s="65"/>
    </row>
    <row r="207" spans="2:17" x14ac:dyDescent="0.25">
      <c r="B207" s="74" t="s">
        <v>369</v>
      </c>
      <c r="C207" s="77" t="s">
        <v>659</v>
      </c>
      <c r="D207" s="82" t="s">
        <v>322</v>
      </c>
      <c r="E207" s="73" t="s">
        <v>369</v>
      </c>
      <c r="F207" s="73"/>
      <c r="G207" s="73"/>
      <c r="H207" s="94"/>
      <c r="J207" s="120">
        <v>2120</v>
      </c>
      <c r="L207" s="120">
        <v>2120</v>
      </c>
      <c r="O207" s="120">
        <v>2120</v>
      </c>
      <c r="P207" s="65"/>
      <c r="Q207" s="65"/>
    </row>
    <row r="208" spans="2:17" x14ac:dyDescent="0.25">
      <c r="B208" s="74" t="s">
        <v>369</v>
      </c>
      <c r="C208" s="78" t="s">
        <v>658</v>
      </c>
      <c r="D208" s="77" t="s">
        <v>660</v>
      </c>
      <c r="E208" s="73" t="s">
        <v>369</v>
      </c>
      <c r="F208" s="87"/>
      <c r="G208" s="87"/>
      <c r="H208" s="95"/>
      <c r="J208" s="120">
        <v>4000</v>
      </c>
      <c r="L208" s="120">
        <v>4000</v>
      </c>
      <c r="O208" s="120">
        <v>4000</v>
      </c>
      <c r="P208" s="65"/>
      <c r="Q208" s="65"/>
    </row>
    <row r="209" spans="2:17" x14ac:dyDescent="0.25">
      <c r="B209" s="74" t="s">
        <v>369</v>
      </c>
      <c r="C209" s="78" t="s">
        <v>681</v>
      </c>
      <c r="D209" s="77" t="s">
        <v>259</v>
      </c>
      <c r="E209" s="73" t="s">
        <v>369</v>
      </c>
      <c r="F209" s="87"/>
      <c r="G209" s="87"/>
      <c r="H209" s="95"/>
      <c r="J209" s="120">
        <v>1590</v>
      </c>
      <c r="L209" s="120">
        <v>1590</v>
      </c>
      <c r="O209" s="120">
        <v>1590</v>
      </c>
      <c r="P209" s="65"/>
      <c r="Q209" s="65"/>
    </row>
    <row r="210" spans="2:17" x14ac:dyDescent="0.25">
      <c r="B210" s="74" t="s">
        <v>369</v>
      </c>
      <c r="C210" s="78" t="s">
        <v>682</v>
      </c>
      <c r="D210" s="77" t="s">
        <v>259</v>
      </c>
      <c r="E210" s="73" t="s">
        <v>369</v>
      </c>
      <c r="F210" s="87"/>
      <c r="G210" s="87"/>
      <c r="H210" s="95"/>
      <c r="J210" s="120">
        <v>1590</v>
      </c>
      <c r="L210" s="120">
        <v>1590</v>
      </c>
      <c r="O210" s="120">
        <v>1590</v>
      </c>
      <c r="P210" s="65"/>
      <c r="Q210" s="65"/>
    </row>
    <row r="211" spans="2:17" x14ac:dyDescent="0.25">
      <c r="B211" s="74" t="s">
        <v>369</v>
      </c>
      <c r="C211" s="77" t="s">
        <v>189</v>
      </c>
      <c r="D211" s="82" t="s">
        <v>273</v>
      </c>
      <c r="E211" s="73" t="s">
        <v>370</v>
      </c>
      <c r="F211" s="73" t="s">
        <v>476</v>
      </c>
      <c r="G211" s="73" t="s">
        <v>586</v>
      </c>
      <c r="H211" s="94">
        <v>39904</v>
      </c>
      <c r="J211" s="120">
        <v>3500</v>
      </c>
      <c r="L211" s="120">
        <v>3500</v>
      </c>
      <c r="O211" s="120">
        <v>3500</v>
      </c>
      <c r="P211" s="65"/>
      <c r="Q211" s="65"/>
    </row>
    <row r="212" spans="2:17" x14ac:dyDescent="0.25">
      <c r="B212" s="74" t="s">
        <v>369</v>
      </c>
      <c r="C212" s="78" t="s">
        <v>661</v>
      </c>
      <c r="D212" s="77" t="s">
        <v>280</v>
      </c>
      <c r="E212" s="73" t="s">
        <v>370</v>
      </c>
      <c r="F212" s="87"/>
      <c r="G212" s="87"/>
      <c r="H212" s="95"/>
      <c r="J212" s="120">
        <v>3000</v>
      </c>
      <c r="L212" s="120">
        <v>3000</v>
      </c>
      <c r="O212" s="120">
        <v>3000</v>
      </c>
      <c r="P212" s="65"/>
      <c r="Q212" s="65"/>
    </row>
    <row r="213" spans="2:17" x14ac:dyDescent="0.25">
      <c r="B213" s="74" t="s">
        <v>369</v>
      </c>
      <c r="C213" s="77" t="s">
        <v>662</v>
      </c>
      <c r="D213" s="77" t="s">
        <v>269</v>
      </c>
      <c r="E213" s="73" t="s">
        <v>370</v>
      </c>
      <c r="F213" s="73"/>
      <c r="G213" s="73"/>
      <c r="H213" s="94"/>
      <c r="J213" s="120">
        <v>2500</v>
      </c>
      <c r="L213" s="120">
        <v>2500</v>
      </c>
      <c r="O213" s="120">
        <v>2500</v>
      </c>
      <c r="P213" s="65"/>
      <c r="Q213" s="65"/>
    </row>
    <row r="214" spans="2:17" x14ac:dyDescent="0.25">
      <c r="B214" s="74" t="s">
        <v>369</v>
      </c>
      <c r="C214" s="77" t="s">
        <v>685</v>
      </c>
      <c r="D214" s="77" t="s">
        <v>269</v>
      </c>
      <c r="E214" s="73" t="s">
        <v>370</v>
      </c>
      <c r="F214" s="73"/>
      <c r="G214" s="73"/>
      <c r="H214" s="94"/>
      <c r="J214" s="120">
        <v>2120</v>
      </c>
      <c r="L214" s="120">
        <v>2120</v>
      </c>
      <c r="O214" s="120">
        <v>2120</v>
      </c>
      <c r="P214" s="65"/>
      <c r="Q214" s="65"/>
    </row>
    <row r="215" spans="2:17" x14ac:dyDescent="0.25">
      <c r="B215" s="74" t="s">
        <v>85</v>
      </c>
      <c r="C215" s="77" t="s">
        <v>192</v>
      </c>
      <c r="D215" s="77" t="s">
        <v>273</v>
      </c>
      <c r="E215" s="73" t="s">
        <v>371</v>
      </c>
      <c r="F215" s="73" t="s">
        <v>478</v>
      </c>
      <c r="G215" s="73" t="s">
        <v>588</v>
      </c>
      <c r="H215" s="94">
        <v>41183</v>
      </c>
      <c r="J215" s="120">
        <v>3250</v>
      </c>
      <c r="L215" s="120">
        <v>3250</v>
      </c>
      <c r="O215" s="120">
        <v>3250</v>
      </c>
      <c r="P215" s="65"/>
      <c r="Q215" s="65"/>
    </row>
    <row r="216" spans="2:17" x14ac:dyDescent="0.25">
      <c r="B216" s="74" t="s">
        <v>85</v>
      </c>
      <c r="C216" s="77"/>
      <c r="D216" s="77" t="s">
        <v>323</v>
      </c>
      <c r="E216" s="73" t="s">
        <v>371</v>
      </c>
      <c r="F216" s="73"/>
      <c r="G216" s="73"/>
      <c r="H216" s="94">
        <v>41183</v>
      </c>
      <c r="P216" s="65"/>
      <c r="Q216" s="65"/>
    </row>
    <row r="217" spans="2:17" x14ac:dyDescent="0.25">
      <c r="B217" s="74" t="s">
        <v>85</v>
      </c>
      <c r="C217" s="77" t="s">
        <v>193</v>
      </c>
      <c r="D217" s="77" t="s">
        <v>280</v>
      </c>
      <c r="E217" s="73" t="s">
        <v>371</v>
      </c>
      <c r="F217" s="73" t="s">
        <v>479</v>
      </c>
      <c r="G217" s="73" t="s">
        <v>589</v>
      </c>
      <c r="H217" s="94">
        <v>37988</v>
      </c>
      <c r="J217" s="120">
        <v>1855</v>
      </c>
      <c r="L217" s="120">
        <v>1855</v>
      </c>
      <c r="O217" s="120">
        <v>1855</v>
      </c>
      <c r="P217" s="65"/>
      <c r="Q217" s="65"/>
    </row>
    <row r="218" spans="2:17" x14ac:dyDescent="0.25">
      <c r="B218" s="74" t="s">
        <v>85</v>
      </c>
      <c r="C218" s="77" t="s">
        <v>194</v>
      </c>
      <c r="D218" s="77" t="s">
        <v>280</v>
      </c>
      <c r="E218" s="73" t="s">
        <v>371</v>
      </c>
      <c r="F218" s="73" t="s">
        <v>480</v>
      </c>
      <c r="G218" s="73" t="s">
        <v>590</v>
      </c>
      <c r="H218" s="94">
        <v>38367</v>
      </c>
      <c r="J218" s="120">
        <v>1855</v>
      </c>
      <c r="L218" s="120">
        <v>1855</v>
      </c>
      <c r="O218" s="120">
        <v>1855</v>
      </c>
      <c r="P218" s="65"/>
      <c r="Q218" s="65"/>
    </row>
    <row r="219" spans="2:17" x14ac:dyDescent="0.25">
      <c r="B219" s="74" t="s">
        <v>85</v>
      </c>
      <c r="C219" s="77" t="s">
        <v>195</v>
      </c>
      <c r="D219" s="77" t="s">
        <v>324</v>
      </c>
      <c r="E219" s="73" t="s">
        <v>371</v>
      </c>
      <c r="F219" s="73" t="s">
        <v>481</v>
      </c>
      <c r="G219" s="73" t="s">
        <v>591</v>
      </c>
      <c r="H219" s="94">
        <v>38884</v>
      </c>
      <c r="J219" s="120">
        <v>2650</v>
      </c>
      <c r="L219" s="120">
        <v>2650</v>
      </c>
      <c r="O219" s="120">
        <v>2650</v>
      </c>
      <c r="P219" s="65"/>
      <c r="Q219" s="65"/>
    </row>
    <row r="220" spans="2:17" x14ac:dyDescent="0.25">
      <c r="B220" s="74" t="s">
        <v>85</v>
      </c>
      <c r="C220" s="77" t="s">
        <v>196</v>
      </c>
      <c r="D220" s="77" t="s">
        <v>273</v>
      </c>
      <c r="E220" s="73" t="s">
        <v>372</v>
      </c>
      <c r="F220" s="73"/>
      <c r="G220" s="73"/>
      <c r="H220" s="94">
        <v>41183</v>
      </c>
      <c r="J220" s="120">
        <v>10000</v>
      </c>
      <c r="L220" s="120">
        <v>10000</v>
      </c>
      <c r="O220" s="120">
        <v>10000</v>
      </c>
      <c r="P220" s="65"/>
      <c r="Q220" s="65"/>
    </row>
    <row r="221" spans="2:17" x14ac:dyDescent="0.25">
      <c r="B221" s="74" t="s">
        <v>85</v>
      </c>
      <c r="C221" s="77" t="s">
        <v>197</v>
      </c>
      <c r="D221" s="77" t="s">
        <v>325</v>
      </c>
      <c r="E221" s="73" t="s">
        <v>372</v>
      </c>
      <c r="F221" s="73"/>
      <c r="G221" s="73"/>
      <c r="H221" s="94">
        <v>41183</v>
      </c>
      <c r="J221" s="120">
        <v>6000</v>
      </c>
      <c r="L221" s="120">
        <v>6000</v>
      </c>
      <c r="O221" s="120">
        <v>6000</v>
      </c>
      <c r="P221" s="65"/>
      <c r="Q221" s="65"/>
    </row>
    <row r="222" spans="2:17" x14ac:dyDescent="0.25">
      <c r="B222" s="74" t="s">
        <v>85</v>
      </c>
      <c r="C222" s="77" t="s">
        <v>198</v>
      </c>
      <c r="D222" s="77" t="s">
        <v>325</v>
      </c>
      <c r="E222" s="73" t="s">
        <v>372</v>
      </c>
      <c r="F222" s="73"/>
      <c r="G222" s="73"/>
      <c r="H222" s="94">
        <v>41183</v>
      </c>
      <c r="J222" s="120">
        <v>6000</v>
      </c>
      <c r="L222" s="120">
        <v>6000</v>
      </c>
      <c r="O222" s="120">
        <v>6000</v>
      </c>
      <c r="P222" s="65"/>
      <c r="Q222" s="65"/>
    </row>
    <row r="223" spans="2:17" x14ac:dyDescent="0.25">
      <c r="B223" s="74" t="s">
        <v>85</v>
      </c>
      <c r="C223" s="77" t="s">
        <v>199</v>
      </c>
      <c r="D223" s="77" t="s">
        <v>663</v>
      </c>
      <c r="E223" s="73" t="s">
        <v>372</v>
      </c>
      <c r="F223" s="73"/>
      <c r="G223" s="73"/>
      <c r="H223" s="94">
        <v>41183</v>
      </c>
      <c r="J223" s="120">
        <v>4500</v>
      </c>
      <c r="L223" s="120">
        <v>4500</v>
      </c>
      <c r="O223" s="120">
        <v>4500</v>
      </c>
      <c r="P223" s="65"/>
      <c r="Q223" s="65"/>
    </row>
    <row r="224" spans="2:17" x14ac:dyDescent="0.25">
      <c r="B224" s="74" t="s">
        <v>85</v>
      </c>
      <c r="C224" s="77" t="s">
        <v>200</v>
      </c>
      <c r="D224" s="77" t="s">
        <v>663</v>
      </c>
      <c r="E224" s="73" t="s">
        <v>372</v>
      </c>
      <c r="F224" s="73"/>
      <c r="G224" s="73"/>
      <c r="H224" s="94">
        <v>41183</v>
      </c>
      <c r="J224" s="120">
        <v>4500</v>
      </c>
      <c r="L224" s="120">
        <v>4500</v>
      </c>
      <c r="O224" s="120">
        <v>4500</v>
      </c>
      <c r="P224" s="65"/>
      <c r="Q224" s="65"/>
    </row>
    <row r="225" spans="1:23" x14ac:dyDescent="0.25">
      <c r="B225" s="74" t="s">
        <v>85</v>
      </c>
      <c r="C225" s="77" t="s">
        <v>201</v>
      </c>
      <c r="D225" s="77" t="s">
        <v>326</v>
      </c>
      <c r="E225" s="73" t="s">
        <v>372</v>
      </c>
      <c r="F225" s="73"/>
      <c r="G225" s="73"/>
      <c r="H225" s="94">
        <v>41183</v>
      </c>
      <c r="J225" s="120">
        <v>4500</v>
      </c>
      <c r="L225" s="120">
        <v>4500</v>
      </c>
      <c r="O225" s="120">
        <v>4500</v>
      </c>
      <c r="P225" s="65"/>
      <c r="Q225" s="65"/>
    </row>
    <row r="226" spans="1:23" x14ac:dyDescent="0.25">
      <c r="B226" s="74" t="s">
        <v>85</v>
      </c>
      <c r="C226" s="77" t="s">
        <v>202</v>
      </c>
      <c r="D226" s="77" t="s">
        <v>326</v>
      </c>
      <c r="E226" s="73" t="s">
        <v>372</v>
      </c>
      <c r="F226" s="73"/>
      <c r="G226" s="73"/>
      <c r="H226" s="94">
        <v>41183</v>
      </c>
      <c r="J226" s="120">
        <v>4500</v>
      </c>
      <c r="L226" s="120">
        <v>4500</v>
      </c>
      <c r="O226" s="120">
        <v>4500</v>
      </c>
      <c r="P226" s="65"/>
      <c r="Q226" s="65"/>
    </row>
    <row r="227" spans="1:23" x14ac:dyDescent="0.25">
      <c r="B227" s="74" t="s">
        <v>85</v>
      </c>
      <c r="C227" s="77" t="s">
        <v>203</v>
      </c>
      <c r="D227" s="77" t="s">
        <v>327</v>
      </c>
      <c r="E227" s="73" t="s">
        <v>372</v>
      </c>
      <c r="F227" s="73"/>
      <c r="G227" s="73"/>
      <c r="H227" s="94">
        <v>41183</v>
      </c>
      <c r="J227" s="120">
        <v>3900</v>
      </c>
      <c r="L227" s="120">
        <v>3900</v>
      </c>
      <c r="O227" s="120">
        <v>3900</v>
      </c>
      <c r="P227" s="65"/>
      <c r="Q227" s="65"/>
    </row>
    <row r="228" spans="1:23" x14ac:dyDescent="0.25">
      <c r="A228" s="123"/>
      <c r="B228" s="125" t="s">
        <v>85</v>
      </c>
      <c r="C228" s="78" t="s">
        <v>204</v>
      </c>
      <c r="D228" s="78" t="s">
        <v>327</v>
      </c>
      <c r="E228" s="87" t="s">
        <v>372</v>
      </c>
      <c r="F228" s="87" t="s">
        <v>482</v>
      </c>
      <c r="G228" s="87" t="s">
        <v>592</v>
      </c>
      <c r="H228" s="95">
        <v>33958</v>
      </c>
      <c r="I228" s="123"/>
      <c r="J228" s="123"/>
      <c r="K228" s="123"/>
      <c r="L228" s="123"/>
      <c r="M228" s="123"/>
      <c r="N228" s="123"/>
      <c r="O228" s="123"/>
      <c r="P228" s="65"/>
      <c r="Q228" s="65"/>
    </row>
    <row r="229" spans="1:23" x14ac:dyDescent="0.25">
      <c r="A229" s="123"/>
      <c r="B229" s="125" t="s">
        <v>85</v>
      </c>
      <c r="C229" s="78"/>
      <c r="D229" s="78" t="s">
        <v>269</v>
      </c>
      <c r="E229" s="87"/>
      <c r="F229" s="87"/>
      <c r="G229" s="87"/>
      <c r="H229" s="95"/>
      <c r="I229" s="123"/>
      <c r="J229" s="123"/>
      <c r="K229" s="123"/>
      <c r="L229" s="123"/>
      <c r="M229" s="123"/>
      <c r="N229" s="123"/>
      <c r="O229" s="123"/>
      <c r="P229" s="65"/>
      <c r="Q229" s="65"/>
      <c r="R229" s="123"/>
      <c r="S229" s="123"/>
      <c r="T229" s="123"/>
      <c r="U229" s="123"/>
      <c r="V229" s="123"/>
    </row>
    <row r="230" spans="1:23" x14ac:dyDescent="0.25">
      <c r="B230" s="74" t="s">
        <v>85</v>
      </c>
      <c r="C230" s="77" t="s">
        <v>205</v>
      </c>
      <c r="D230" s="77" t="s">
        <v>328</v>
      </c>
      <c r="E230" s="73" t="s">
        <v>372</v>
      </c>
      <c r="F230" s="73"/>
      <c r="G230" s="73"/>
      <c r="H230" s="94">
        <v>41183</v>
      </c>
      <c r="J230" s="120">
        <v>3500</v>
      </c>
      <c r="L230" s="120">
        <v>3500</v>
      </c>
      <c r="O230" s="120">
        <v>3500</v>
      </c>
      <c r="P230" s="65"/>
      <c r="Q230" s="65"/>
    </row>
    <row r="231" spans="1:23" x14ac:dyDescent="0.25">
      <c r="B231" s="75" t="s">
        <v>85</v>
      </c>
      <c r="C231" s="84" t="s">
        <v>206</v>
      </c>
      <c r="D231" s="84" t="s">
        <v>328</v>
      </c>
      <c r="E231" s="75" t="s">
        <v>372</v>
      </c>
      <c r="F231" s="75"/>
      <c r="G231" s="75"/>
      <c r="H231" s="100">
        <v>41183</v>
      </c>
      <c r="J231" s="120">
        <v>3500</v>
      </c>
      <c r="L231" s="120">
        <v>3500</v>
      </c>
      <c r="O231" s="120">
        <v>3500</v>
      </c>
      <c r="P231" s="65"/>
      <c r="Q231" s="65"/>
    </row>
    <row r="232" spans="1:23" x14ac:dyDescent="0.25">
      <c r="A232" s="123"/>
      <c r="B232" s="133" t="s">
        <v>85</v>
      </c>
      <c r="C232" s="134" t="s">
        <v>207</v>
      </c>
      <c r="D232" s="134" t="s">
        <v>329</v>
      </c>
      <c r="E232" s="133" t="s">
        <v>372</v>
      </c>
      <c r="F232" s="133"/>
      <c r="G232" s="133"/>
      <c r="H232" s="135">
        <v>41183</v>
      </c>
      <c r="I232" s="123"/>
      <c r="J232" s="126"/>
      <c r="K232" s="123"/>
      <c r="L232" s="126"/>
      <c r="M232" s="123"/>
      <c r="N232" s="123"/>
      <c r="O232" s="126"/>
      <c r="P232" s="65"/>
      <c r="Q232" s="65"/>
      <c r="R232" s="123"/>
      <c r="S232" s="123"/>
      <c r="T232" s="123"/>
      <c r="U232" s="123"/>
      <c r="V232" s="123"/>
      <c r="W232" s="123"/>
    </row>
    <row r="233" spans="1:23" x14ac:dyDescent="0.25">
      <c r="B233" s="74" t="s">
        <v>85</v>
      </c>
      <c r="C233" s="77" t="s">
        <v>664</v>
      </c>
      <c r="D233" s="77" t="s">
        <v>330</v>
      </c>
      <c r="E233" s="73" t="s">
        <v>372</v>
      </c>
      <c r="F233" s="73"/>
      <c r="G233" s="73"/>
      <c r="H233" s="94">
        <v>41183</v>
      </c>
      <c r="J233" s="120">
        <v>3500</v>
      </c>
      <c r="L233" s="120">
        <v>3500</v>
      </c>
      <c r="O233" s="120">
        <v>3500</v>
      </c>
      <c r="P233" s="65"/>
      <c r="Q233" s="65"/>
    </row>
    <row r="234" spans="1:23" x14ac:dyDescent="0.25">
      <c r="B234" s="74" t="s">
        <v>85</v>
      </c>
      <c r="C234" s="77" t="s">
        <v>208</v>
      </c>
      <c r="D234" s="77" t="s">
        <v>330</v>
      </c>
      <c r="E234" s="73" t="s">
        <v>372</v>
      </c>
      <c r="F234" s="73"/>
      <c r="G234" s="73"/>
      <c r="H234" s="94">
        <v>41183</v>
      </c>
      <c r="J234" s="120">
        <v>3500</v>
      </c>
      <c r="L234" s="120">
        <v>3500</v>
      </c>
      <c r="O234" s="120">
        <v>3500</v>
      </c>
      <c r="P234" s="65"/>
      <c r="Q234" s="65"/>
    </row>
    <row r="235" spans="1:23" x14ac:dyDescent="0.25">
      <c r="B235" s="74" t="s">
        <v>85</v>
      </c>
      <c r="C235" s="77" t="s">
        <v>209</v>
      </c>
      <c r="D235" s="77" t="s">
        <v>330</v>
      </c>
      <c r="E235" s="73" t="s">
        <v>372</v>
      </c>
      <c r="F235" s="73"/>
      <c r="G235" s="73"/>
      <c r="H235" s="94">
        <v>41183</v>
      </c>
      <c r="J235" s="120">
        <v>3500</v>
      </c>
      <c r="L235" s="120">
        <v>3500</v>
      </c>
      <c r="O235" s="120">
        <v>3500</v>
      </c>
      <c r="P235" s="65"/>
      <c r="Q235" s="65"/>
    </row>
    <row r="236" spans="1:23" x14ac:dyDescent="0.25">
      <c r="B236" s="74" t="s">
        <v>85</v>
      </c>
      <c r="C236" s="77" t="s">
        <v>710</v>
      </c>
      <c r="D236" s="77" t="s">
        <v>330</v>
      </c>
      <c r="E236" s="73" t="s">
        <v>372</v>
      </c>
      <c r="F236" s="73"/>
      <c r="G236" s="73"/>
      <c r="H236" s="94" t="s">
        <v>501</v>
      </c>
      <c r="J236" s="120">
        <v>3500</v>
      </c>
      <c r="L236" s="120">
        <v>3500</v>
      </c>
      <c r="O236" s="120">
        <v>3500</v>
      </c>
      <c r="P236" s="65"/>
      <c r="Q236" s="65"/>
    </row>
    <row r="237" spans="1:23" x14ac:dyDescent="0.25">
      <c r="B237" s="74" t="s">
        <v>85</v>
      </c>
      <c r="C237" s="77" t="s">
        <v>210</v>
      </c>
      <c r="D237" s="77" t="s">
        <v>330</v>
      </c>
      <c r="E237" s="73" t="s">
        <v>372</v>
      </c>
      <c r="F237" s="73"/>
      <c r="G237" s="73"/>
      <c r="H237" s="94">
        <v>41183</v>
      </c>
      <c r="J237" s="120">
        <v>3500</v>
      </c>
      <c r="L237" s="120">
        <v>3500</v>
      </c>
      <c r="O237" s="120">
        <v>3500</v>
      </c>
      <c r="P237" s="65"/>
      <c r="Q237" s="65"/>
    </row>
    <row r="238" spans="1:23" x14ac:dyDescent="0.25">
      <c r="B238" s="74" t="s">
        <v>85</v>
      </c>
      <c r="C238" s="77" t="s">
        <v>211</v>
      </c>
      <c r="D238" s="77" t="s">
        <v>330</v>
      </c>
      <c r="E238" s="73" t="s">
        <v>372</v>
      </c>
      <c r="F238" s="73"/>
      <c r="G238" s="73"/>
      <c r="H238" s="94">
        <v>41183</v>
      </c>
      <c r="J238" s="120">
        <v>3500</v>
      </c>
      <c r="L238" s="120">
        <v>3500</v>
      </c>
      <c r="O238" s="120">
        <v>3500</v>
      </c>
      <c r="P238" s="65"/>
      <c r="Q238" s="65"/>
    </row>
    <row r="239" spans="1:23" x14ac:dyDescent="0.25">
      <c r="B239" s="74" t="s">
        <v>85</v>
      </c>
      <c r="C239" s="77" t="s">
        <v>212</v>
      </c>
      <c r="D239" s="77" t="s">
        <v>330</v>
      </c>
      <c r="E239" s="73" t="s">
        <v>372</v>
      </c>
      <c r="F239" s="73"/>
      <c r="G239" s="73"/>
      <c r="H239" s="94">
        <v>41183</v>
      </c>
      <c r="J239" s="120">
        <v>3500</v>
      </c>
      <c r="L239" s="120">
        <v>3500</v>
      </c>
      <c r="O239" s="120">
        <v>3500</v>
      </c>
      <c r="P239" s="65"/>
      <c r="Q239" s="65"/>
    </row>
    <row r="240" spans="1:23" x14ac:dyDescent="0.25">
      <c r="B240" s="74" t="s">
        <v>85</v>
      </c>
      <c r="C240" s="77" t="s">
        <v>213</v>
      </c>
      <c r="D240" s="77" t="s">
        <v>330</v>
      </c>
      <c r="E240" s="73" t="s">
        <v>372</v>
      </c>
      <c r="F240" s="73"/>
      <c r="G240" s="73"/>
      <c r="H240" s="94">
        <v>41183</v>
      </c>
      <c r="J240" s="120">
        <v>3500</v>
      </c>
      <c r="L240" s="120">
        <v>3500</v>
      </c>
      <c r="O240" s="120">
        <v>3500</v>
      </c>
      <c r="P240" s="65"/>
      <c r="Q240" s="65"/>
    </row>
    <row r="241" spans="2:17" x14ac:dyDescent="0.25">
      <c r="B241" s="74" t="s">
        <v>85</v>
      </c>
      <c r="C241" s="77" t="s">
        <v>214</v>
      </c>
      <c r="D241" s="77" t="s">
        <v>330</v>
      </c>
      <c r="E241" s="73" t="s">
        <v>372</v>
      </c>
      <c r="F241" s="73"/>
      <c r="G241" s="73"/>
      <c r="H241" s="94">
        <v>41183</v>
      </c>
      <c r="J241" s="120">
        <v>3500</v>
      </c>
      <c r="L241" s="120">
        <v>3500</v>
      </c>
      <c r="O241" s="120">
        <v>3500</v>
      </c>
      <c r="P241" s="65"/>
      <c r="Q241" s="65"/>
    </row>
    <row r="242" spans="2:17" x14ac:dyDescent="0.25">
      <c r="B242" s="74" t="s">
        <v>85</v>
      </c>
      <c r="C242" s="77" t="s">
        <v>215</v>
      </c>
      <c r="D242" s="77" t="s">
        <v>330</v>
      </c>
      <c r="E242" s="73" t="s">
        <v>372</v>
      </c>
      <c r="F242" s="73"/>
      <c r="G242" s="73"/>
      <c r="H242" s="94">
        <v>41183</v>
      </c>
      <c r="J242" s="120">
        <v>3500</v>
      </c>
      <c r="L242" s="120">
        <v>3500</v>
      </c>
      <c r="O242" s="120">
        <v>3500</v>
      </c>
      <c r="P242" s="65"/>
      <c r="Q242" s="65"/>
    </row>
    <row r="243" spans="2:17" x14ac:dyDescent="0.25">
      <c r="B243" s="74" t="s">
        <v>85</v>
      </c>
      <c r="C243" s="77" t="s">
        <v>216</v>
      </c>
      <c r="D243" s="77" t="s">
        <v>330</v>
      </c>
      <c r="E243" s="73" t="s">
        <v>372</v>
      </c>
      <c r="F243" s="73" t="s">
        <v>483</v>
      </c>
      <c r="G243" s="108" t="s">
        <v>593</v>
      </c>
      <c r="H243" s="94">
        <v>41183</v>
      </c>
      <c r="J243" s="120">
        <v>3500</v>
      </c>
      <c r="L243" s="120">
        <v>3500</v>
      </c>
      <c r="O243" s="120">
        <v>3500</v>
      </c>
      <c r="P243" s="65"/>
      <c r="Q243" s="65"/>
    </row>
    <row r="244" spans="2:17" x14ac:dyDescent="0.25">
      <c r="B244" s="74" t="s">
        <v>85</v>
      </c>
      <c r="C244" s="77" t="s">
        <v>217</v>
      </c>
      <c r="D244" s="77" t="s">
        <v>330</v>
      </c>
      <c r="E244" s="73" t="s">
        <v>372</v>
      </c>
      <c r="F244" s="73"/>
      <c r="G244" s="73"/>
      <c r="H244" s="94">
        <v>41183</v>
      </c>
      <c r="J244" s="120">
        <v>3500</v>
      </c>
      <c r="L244" s="120">
        <v>3500</v>
      </c>
      <c r="O244" s="120">
        <v>3500</v>
      </c>
      <c r="P244" s="65"/>
      <c r="Q244" s="65"/>
    </row>
    <row r="245" spans="2:17" x14ac:dyDescent="0.25">
      <c r="B245" s="74" t="s">
        <v>85</v>
      </c>
      <c r="C245" s="77" t="s">
        <v>218</v>
      </c>
      <c r="D245" s="77" t="s">
        <v>330</v>
      </c>
      <c r="E245" s="73" t="s">
        <v>372</v>
      </c>
      <c r="F245" s="73"/>
      <c r="G245" s="73"/>
      <c r="H245" s="94">
        <v>41183</v>
      </c>
      <c r="J245" s="120">
        <v>3500</v>
      </c>
      <c r="L245" s="120">
        <v>3500</v>
      </c>
      <c r="O245" s="120">
        <v>3500</v>
      </c>
      <c r="P245" s="65"/>
      <c r="Q245" s="65"/>
    </row>
    <row r="246" spans="2:17" x14ac:dyDescent="0.25">
      <c r="B246" s="74" t="s">
        <v>85</v>
      </c>
      <c r="C246" s="81" t="s">
        <v>219</v>
      </c>
      <c r="D246" s="77" t="s">
        <v>330</v>
      </c>
      <c r="E246" s="73" t="s">
        <v>372</v>
      </c>
      <c r="F246" s="73"/>
      <c r="G246" s="108"/>
      <c r="H246" s="96">
        <v>41183</v>
      </c>
      <c r="J246" s="120">
        <v>3500</v>
      </c>
      <c r="L246" s="120">
        <v>3500</v>
      </c>
      <c r="O246" s="120">
        <v>3500</v>
      </c>
      <c r="P246" s="65"/>
      <c r="Q246" s="65"/>
    </row>
    <row r="247" spans="2:17" x14ac:dyDescent="0.25">
      <c r="B247" s="74" t="s">
        <v>85</v>
      </c>
      <c r="C247" s="77" t="s">
        <v>220</v>
      </c>
      <c r="D247" s="77" t="s">
        <v>330</v>
      </c>
      <c r="E247" s="73" t="s">
        <v>372</v>
      </c>
      <c r="F247" s="73"/>
      <c r="G247" s="73"/>
      <c r="H247" s="94">
        <v>41183</v>
      </c>
      <c r="J247" s="120">
        <v>3500</v>
      </c>
      <c r="L247" s="120">
        <v>3500</v>
      </c>
      <c r="O247" s="120">
        <v>3500</v>
      </c>
      <c r="P247" s="65"/>
      <c r="Q247" s="65"/>
    </row>
    <row r="248" spans="2:17" x14ac:dyDescent="0.25">
      <c r="B248" s="74" t="s">
        <v>85</v>
      </c>
      <c r="C248" s="77" t="s">
        <v>221</v>
      </c>
      <c r="D248" s="77" t="s">
        <v>330</v>
      </c>
      <c r="E248" s="73" t="s">
        <v>372</v>
      </c>
      <c r="F248" s="73" t="s">
        <v>484</v>
      </c>
      <c r="G248" s="73" t="s">
        <v>594</v>
      </c>
      <c r="H248" s="94">
        <v>40787</v>
      </c>
      <c r="J248" s="120">
        <v>3500</v>
      </c>
      <c r="L248" s="120">
        <v>3500</v>
      </c>
      <c r="O248" s="120">
        <v>3500</v>
      </c>
      <c r="P248" s="65"/>
      <c r="Q248" s="65"/>
    </row>
    <row r="249" spans="2:17" x14ac:dyDescent="0.25">
      <c r="B249" s="74" t="s">
        <v>85</v>
      </c>
      <c r="C249" s="77" t="s">
        <v>222</v>
      </c>
      <c r="D249" s="77" t="s">
        <v>330</v>
      </c>
      <c r="E249" s="73" t="s">
        <v>372</v>
      </c>
      <c r="F249" s="73"/>
      <c r="G249" s="73"/>
      <c r="H249" s="94">
        <v>41183</v>
      </c>
      <c r="J249" s="120">
        <v>3500</v>
      </c>
      <c r="L249" s="120">
        <v>3500</v>
      </c>
      <c r="O249" s="120">
        <v>3500</v>
      </c>
      <c r="P249" s="65"/>
      <c r="Q249" s="65"/>
    </row>
    <row r="250" spans="2:17" x14ac:dyDescent="0.25">
      <c r="B250" s="74" t="s">
        <v>85</v>
      </c>
      <c r="C250" s="77" t="s">
        <v>223</v>
      </c>
      <c r="D250" s="77" t="s">
        <v>330</v>
      </c>
      <c r="E250" s="73" t="s">
        <v>372</v>
      </c>
      <c r="F250" s="73"/>
      <c r="G250" s="73"/>
      <c r="H250" s="94">
        <v>41183</v>
      </c>
      <c r="J250" s="120">
        <v>3500</v>
      </c>
      <c r="L250" s="120">
        <v>3500</v>
      </c>
      <c r="O250" s="120">
        <v>3500</v>
      </c>
      <c r="P250" s="65"/>
      <c r="Q250" s="65"/>
    </row>
    <row r="251" spans="2:17" x14ac:dyDescent="0.25">
      <c r="B251" s="74" t="s">
        <v>85</v>
      </c>
      <c r="C251" s="77" t="s">
        <v>224</v>
      </c>
      <c r="D251" s="77" t="s">
        <v>330</v>
      </c>
      <c r="E251" s="73" t="s">
        <v>372</v>
      </c>
      <c r="F251" s="73"/>
      <c r="G251" s="73"/>
      <c r="H251" s="94">
        <v>41183</v>
      </c>
      <c r="J251" s="120">
        <v>3500</v>
      </c>
      <c r="L251" s="120">
        <v>3500</v>
      </c>
      <c r="O251" s="120">
        <v>3500</v>
      </c>
      <c r="P251" s="65"/>
      <c r="Q251" s="65"/>
    </row>
    <row r="252" spans="2:17" x14ac:dyDescent="0.25">
      <c r="B252" s="74" t="s">
        <v>85</v>
      </c>
      <c r="C252" s="77" t="s">
        <v>225</v>
      </c>
      <c r="D252" s="77" t="s">
        <v>330</v>
      </c>
      <c r="E252" s="73" t="s">
        <v>372</v>
      </c>
      <c r="F252" s="73"/>
      <c r="G252" s="73"/>
      <c r="H252" s="94">
        <v>41183</v>
      </c>
      <c r="J252" s="120">
        <v>3500</v>
      </c>
      <c r="L252" s="120">
        <v>3500</v>
      </c>
      <c r="O252" s="120">
        <v>3500</v>
      </c>
      <c r="P252" s="65"/>
      <c r="Q252" s="65"/>
    </row>
    <row r="253" spans="2:17" x14ac:dyDescent="0.25">
      <c r="B253" s="74" t="s">
        <v>85</v>
      </c>
      <c r="C253" s="77" t="s">
        <v>226</v>
      </c>
      <c r="D253" s="77" t="s">
        <v>330</v>
      </c>
      <c r="E253" s="73" t="s">
        <v>372</v>
      </c>
      <c r="F253" s="73"/>
      <c r="G253" s="73"/>
      <c r="H253" s="94">
        <v>41183</v>
      </c>
      <c r="J253" s="120">
        <v>3500</v>
      </c>
      <c r="L253" s="120">
        <v>3500</v>
      </c>
      <c r="O253" s="120">
        <v>3500</v>
      </c>
      <c r="P253" s="65"/>
      <c r="Q253" s="65"/>
    </row>
    <row r="254" spans="2:17" x14ac:dyDescent="0.25">
      <c r="B254" s="74" t="s">
        <v>85</v>
      </c>
      <c r="C254" s="77" t="s">
        <v>227</v>
      </c>
      <c r="D254" s="77" t="s">
        <v>330</v>
      </c>
      <c r="E254" s="73" t="s">
        <v>372</v>
      </c>
      <c r="F254" s="73"/>
      <c r="G254" s="73"/>
      <c r="H254" s="94">
        <v>41183</v>
      </c>
      <c r="J254" s="120">
        <v>3500</v>
      </c>
      <c r="L254" s="120">
        <v>3500</v>
      </c>
      <c r="O254" s="120">
        <v>3500</v>
      </c>
      <c r="P254" s="65"/>
      <c r="Q254" s="65"/>
    </row>
    <row r="255" spans="2:17" x14ac:dyDescent="0.25">
      <c r="B255" s="74" t="s">
        <v>85</v>
      </c>
      <c r="C255" s="77" t="s">
        <v>228</v>
      </c>
      <c r="D255" s="77" t="s">
        <v>330</v>
      </c>
      <c r="E255" s="73" t="s">
        <v>372</v>
      </c>
      <c r="F255" s="73"/>
      <c r="G255" s="73"/>
      <c r="H255" s="94">
        <v>41183</v>
      </c>
      <c r="J255" s="120">
        <v>3500</v>
      </c>
      <c r="L255" s="120">
        <v>3500</v>
      </c>
      <c r="O255" s="120">
        <v>3500</v>
      </c>
      <c r="P255" s="65"/>
      <c r="Q255" s="65"/>
    </row>
    <row r="256" spans="2:17" x14ac:dyDescent="0.25">
      <c r="B256" s="74" t="s">
        <v>85</v>
      </c>
      <c r="C256" s="77" t="s">
        <v>229</v>
      </c>
      <c r="D256" s="77" t="s">
        <v>330</v>
      </c>
      <c r="E256" s="73" t="s">
        <v>372</v>
      </c>
      <c r="F256" s="73"/>
      <c r="G256" s="73"/>
      <c r="H256" s="94">
        <v>41183</v>
      </c>
      <c r="J256" s="120">
        <v>3500</v>
      </c>
      <c r="L256" s="120">
        <v>3500</v>
      </c>
      <c r="O256" s="120">
        <v>3500</v>
      </c>
      <c r="P256" s="65"/>
      <c r="Q256" s="65"/>
    </row>
    <row r="257" spans="1:22" x14ac:dyDescent="0.25">
      <c r="B257" s="74" t="s">
        <v>85</v>
      </c>
      <c r="C257" s="77" t="s">
        <v>230</v>
      </c>
      <c r="D257" s="77" t="s">
        <v>330</v>
      </c>
      <c r="E257" s="73" t="s">
        <v>372</v>
      </c>
      <c r="F257" s="73"/>
      <c r="G257" s="73"/>
      <c r="H257" s="94">
        <v>41183</v>
      </c>
      <c r="J257" s="120">
        <v>3500</v>
      </c>
      <c r="L257" s="120">
        <v>3500</v>
      </c>
      <c r="O257" s="120">
        <v>3500</v>
      </c>
      <c r="P257" s="65"/>
      <c r="Q257" s="65"/>
    </row>
    <row r="258" spans="1:22" x14ac:dyDescent="0.25">
      <c r="B258" s="74" t="s">
        <v>85</v>
      </c>
      <c r="C258" s="77" t="s">
        <v>231</v>
      </c>
      <c r="D258" s="77" t="s">
        <v>330</v>
      </c>
      <c r="E258" s="73" t="s">
        <v>372</v>
      </c>
      <c r="F258" s="73"/>
      <c r="G258" s="73"/>
      <c r="H258" s="94">
        <v>41183</v>
      </c>
      <c r="J258" s="120">
        <v>3500</v>
      </c>
      <c r="L258" s="120">
        <v>3500</v>
      </c>
      <c r="O258" s="120">
        <v>3500</v>
      </c>
      <c r="P258" s="65"/>
      <c r="Q258" s="65"/>
    </row>
    <row r="259" spans="1:22" x14ac:dyDescent="0.25">
      <c r="B259" s="74" t="s">
        <v>85</v>
      </c>
      <c r="C259" s="77" t="s">
        <v>232</v>
      </c>
      <c r="D259" s="77" t="s">
        <v>330</v>
      </c>
      <c r="E259" s="73" t="s">
        <v>372</v>
      </c>
      <c r="F259" s="73" t="s">
        <v>485</v>
      </c>
      <c r="G259" s="73" t="s">
        <v>595</v>
      </c>
      <c r="H259" s="94">
        <v>40391</v>
      </c>
      <c r="J259" s="120">
        <v>3500</v>
      </c>
      <c r="L259" s="120">
        <v>3500</v>
      </c>
      <c r="O259" s="120">
        <v>3500</v>
      </c>
      <c r="P259" s="65"/>
      <c r="Q259" s="65"/>
    </row>
    <row r="260" spans="1:22" x14ac:dyDescent="0.25">
      <c r="B260" s="74" t="s">
        <v>85</v>
      </c>
      <c r="C260" s="77" t="s">
        <v>233</v>
      </c>
      <c r="D260" s="77" t="s">
        <v>330</v>
      </c>
      <c r="E260" s="73" t="s">
        <v>372</v>
      </c>
      <c r="F260" s="73"/>
      <c r="G260" s="73"/>
      <c r="H260" s="94">
        <v>41183</v>
      </c>
      <c r="J260" s="120">
        <v>3500</v>
      </c>
      <c r="L260" s="120">
        <v>3500</v>
      </c>
      <c r="O260" s="120">
        <v>3500</v>
      </c>
      <c r="P260" s="65"/>
      <c r="Q260" s="65"/>
    </row>
    <row r="261" spans="1:22" x14ac:dyDescent="0.25">
      <c r="B261" s="74" t="s">
        <v>85</v>
      </c>
      <c r="C261" s="77" t="s">
        <v>711</v>
      </c>
      <c r="D261" s="77" t="s">
        <v>330</v>
      </c>
      <c r="E261" s="73" t="s">
        <v>372</v>
      </c>
      <c r="F261" s="73"/>
      <c r="G261" s="73"/>
      <c r="H261" s="94"/>
      <c r="J261" s="120">
        <v>3500</v>
      </c>
      <c r="L261" s="120">
        <v>3500</v>
      </c>
      <c r="O261" s="120">
        <v>3500</v>
      </c>
      <c r="P261" s="65"/>
      <c r="Q261" s="65"/>
    </row>
    <row r="262" spans="1:22" x14ac:dyDescent="0.25">
      <c r="B262" s="74" t="s">
        <v>85</v>
      </c>
      <c r="C262" s="77" t="s">
        <v>234</v>
      </c>
      <c r="D262" s="77" t="s">
        <v>331</v>
      </c>
      <c r="E262" s="73" t="s">
        <v>373</v>
      </c>
      <c r="F262" s="73"/>
      <c r="G262" s="73"/>
      <c r="H262" s="94">
        <v>41183</v>
      </c>
      <c r="J262" s="120">
        <v>4000</v>
      </c>
      <c r="L262" s="120">
        <v>4000</v>
      </c>
      <c r="O262" s="120">
        <v>4000</v>
      </c>
      <c r="P262" s="65"/>
      <c r="Q262" s="65"/>
    </row>
    <row r="263" spans="1:22" x14ac:dyDescent="0.25">
      <c r="B263" s="125" t="s">
        <v>85</v>
      </c>
      <c r="C263" s="78" t="s">
        <v>670</v>
      </c>
      <c r="D263" s="78" t="s">
        <v>332</v>
      </c>
      <c r="E263" s="87" t="s">
        <v>666</v>
      </c>
      <c r="F263" s="87"/>
      <c r="G263" s="87"/>
      <c r="H263" s="95"/>
      <c r="I263" s="123"/>
      <c r="J263" s="126"/>
      <c r="K263" s="123"/>
      <c r="L263" s="126"/>
      <c r="M263" s="123"/>
      <c r="O263" s="120"/>
      <c r="P263" s="65"/>
      <c r="Q263" s="65"/>
    </row>
    <row r="264" spans="1:22" x14ac:dyDescent="0.25">
      <c r="B264" s="125" t="s">
        <v>85</v>
      </c>
      <c r="C264" s="78" t="s">
        <v>665</v>
      </c>
      <c r="D264" s="78" t="s">
        <v>274</v>
      </c>
      <c r="E264" s="87" t="s">
        <v>373</v>
      </c>
      <c r="F264" s="87" t="s">
        <v>96</v>
      </c>
      <c r="G264" s="87"/>
      <c r="H264" s="95" t="s">
        <v>96</v>
      </c>
      <c r="I264" s="123"/>
      <c r="J264" s="123"/>
      <c r="K264" s="123"/>
      <c r="L264" s="123"/>
      <c r="M264" s="123"/>
      <c r="N264" s="123"/>
      <c r="P264" s="65"/>
      <c r="Q264" s="65"/>
    </row>
    <row r="265" spans="1:22" x14ac:dyDescent="0.25">
      <c r="B265" s="125" t="s">
        <v>85</v>
      </c>
      <c r="C265" s="78" t="s">
        <v>190</v>
      </c>
      <c r="D265" s="78" t="s">
        <v>333</v>
      </c>
      <c r="E265" s="87"/>
      <c r="F265" s="87"/>
      <c r="G265" s="87"/>
      <c r="H265" s="95"/>
      <c r="I265" s="123"/>
      <c r="J265" s="123"/>
      <c r="K265" s="123"/>
      <c r="L265" s="123"/>
      <c r="M265" s="123"/>
      <c r="N265" s="123"/>
      <c r="P265" s="65"/>
      <c r="Q265" s="65"/>
    </row>
    <row r="266" spans="1:22" x14ac:dyDescent="0.25">
      <c r="B266" s="74" t="s">
        <v>85</v>
      </c>
      <c r="C266" s="77" t="s">
        <v>235</v>
      </c>
      <c r="D266" s="77" t="s">
        <v>332</v>
      </c>
      <c r="E266" s="73" t="s">
        <v>373</v>
      </c>
      <c r="F266" s="73" t="s">
        <v>486</v>
      </c>
      <c r="G266" s="73" t="s">
        <v>596</v>
      </c>
      <c r="H266" s="94">
        <v>40080</v>
      </c>
      <c r="J266" s="120">
        <v>2650</v>
      </c>
      <c r="L266" s="120">
        <v>2650</v>
      </c>
      <c r="O266" s="120">
        <v>2650</v>
      </c>
      <c r="P266" s="65"/>
      <c r="Q266" s="65"/>
    </row>
    <row r="267" spans="1:22" x14ac:dyDescent="0.25">
      <c r="B267" s="74" t="s">
        <v>85</v>
      </c>
      <c r="C267" s="77" t="s">
        <v>236</v>
      </c>
      <c r="D267" s="77" t="s">
        <v>333</v>
      </c>
      <c r="E267" s="73" t="s">
        <v>373</v>
      </c>
      <c r="F267" s="73" t="s">
        <v>487</v>
      </c>
      <c r="G267" s="73" t="s">
        <v>597</v>
      </c>
      <c r="H267" s="94">
        <v>38719</v>
      </c>
      <c r="J267" s="120">
        <v>4240</v>
      </c>
      <c r="L267" s="120">
        <v>4240</v>
      </c>
      <c r="O267" s="120">
        <v>4240</v>
      </c>
      <c r="P267" s="65"/>
      <c r="Q267" s="65"/>
    </row>
    <row r="268" spans="1:22" x14ac:dyDescent="0.25">
      <c r="A268" s="123"/>
      <c r="B268" s="125" t="s">
        <v>85</v>
      </c>
      <c r="C268" s="78" t="s">
        <v>712</v>
      </c>
      <c r="D268" s="78" t="s">
        <v>255</v>
      </c>
      <c r="E268" s="87" t="s">
        <v>373</v>
      </c>
      <c r="F268" s="87"/>
      <c r="G268" s="87"/>
      <c r="H268" s="95"/>
      <c r="I268" s="123"/>
      <c r="J268" s="123"/>
      <c r="K268" s="123"/>
      <c r="L268" s="123"/>
      <c r="M268" s="123"/>
      <c r="N268" s="123"/>
      <c r="O268" s="123"/>
      <c r="P268" s="65"/>
      <c r="Q268" s="65"/>
      <c r="R268" s="123"/>
      <c r="S268" s="123"/>
      <c r="T268" s="123"/>
      <c r="U268" s="123"/>
      <c r="V268" s="123"/>
    </row>
    <row r="269" spans="1:22" x14ac:dyDescent="0.25">
      <c r="B269" s="74" t="s">
        <v>85</v>
      </c>
      <c r="C269" s="77"/>
      <c r="D269" s="77" t="s">
        <v>255</v>
      </c>
      <c r="E269" s="73" t="s">
        <v>373</v>
      </c>
      <c r="F269" s="73"/>
      <c r="G269" s="73"/>
      <c r="H269" s="94"/>
      <c r="P269" s="65"/>
      <c r="Q269" s="65"/>
    </row>
    <row r="270" spans="1:22" x14ac:dyDescent="0.25">
      <c r="B270" s="74" t="s">
        <v>85</v>
      </c>
      <c r="C270" s="77" t="s">
        <v>237</v>
      </c>
      <c r="D270" s="77" t="s">
        <v>274</v>
      </c>
      <c r="E270" s="73" t="s">
        <v>373</v>
      </c>
      <c r="F270" s="73" t="s">
        <v>488</v>
      </c>
      <c r="G270" s="73"/>
      <c r="H270" s="94">
        <v>40802</v>
      </c>
      <c r="J270" s="120">
        <v>2915</v>
      </c>
      <c r="L270" s="120">
        <v>2915</v>
      </c>
      <c r="O270" s="120">
        <v>2915</v>
      </c>
      <c r="P270" s="65"/>
      <c r="Q270" s="65"/>
    </row>
    <row r="271" spans="1:22" x14ac:dyDescent="0.25">
      <c r="B271" s="74" t="s">
        <v>85</v>
      </c>
      <c r="C271" s="77" t="s">
        <v>238</v>
      </c>
      <c r="D271" s="77" t="s">
        <v>269</v>
      </c>
      <c r="E271" s="73" t="s">
        <v>373</v>
      </c>
      <c r="F271" s="73" t="s">
        <v>489</v>
      </c>
      <c r="G271" s="73" t="s">
        <v>598</v>
      </c>
      <c r="H271" s="94">
        <v>40179</v>
      </c>
      <c r="J271" s="120">
        <v>1325</v>
      </c>
      <c r="L271" s="120">
        <v>1325</v>
      </c>
      <c r="O271" s="120">
        <v>1325</v>
      </c>
      <c r="P271" s="65"/>
      <c r="Q271" s="65"/>
    </row>
    <row r="272" spans="1:22" x14ac:dyDescent="0.25">
      <c r="B272" s="74" t="s">
        <v>85</v>
      </c>
      <c r="C272" s="77" t="s">
        <v>239</v>
      </c>
      <c r="D272" s="77" t="s">
        <v>323</v>
      </c>
      <c r="E272" s="73" t="s">
        <v>374</v>
      </c>
      <c r="F272" s="73" t="s">
        <v>490</v>
      </c>
      <c r="G272" s="73" t="s">
        <v>599</v>
      </c>
      <c r="H272" s="94">
        <v>41183</v>
      </c>
      <c r="J272" s="120">
        <v>3000</v>
      </c>
      <c r="L272" s="120">
        <v>3000</v>
      </c>
      <c r="O272" s="120">
        <v>3000</v>
      </c>
      <c r="P272" s="65"/>
      <c r="Q272" s="65"/>
    </row>
    <row r="273" spans="1:22" x14ac:dyDescent="0.25">
      <c r="A273" s="123"/>
      <c r="B273" s="125" t="s">
        <v>85</v>
      </c>
      <c r="C273" s="79" t="s">
        <v>713</v>
      </c>
      <c r="D273" s="78" t="s">
        <v>714</v>
      </c>
      <c r="E273" s="87" t="s">
        <v>715</v>
      </c>
      <c r="F273" s="92"/>
      <c r="G273" s="92"/>
      <c r="H273" s="101"/>
      <c r="I273" s="123"/>
      <c r="J273" s="123"/>
      <c r="K273" s="123"/>
      <c r="L273" s="123"/>
      <c r="M273" s="123"/>
      <c r="N273" s="123"/>
      <c r="O273" s="123"/>
      <c r="P273" s="65"/>
      <c r="Q273" s="65"/>
      <c r="R273" s="123"/>
    </row>
    <row r="274" spans="1:22" x14ac:dyDescent="0.25">
      <c r="B274" s="74" t="s">
        <v>85</v>
      </c>
      <c r="C274" s="79"/>
      <c r="D274" s="77" t="s">
        <v>334</v>
      </c>
      <c r="E274" s="73" t="s">
        <v>374</v>
      </c>
      <c r="F274" s="93"/>
      <c r="G274" s="93"/>
      <c r="H274" s="101"/>
      <c r="P274" s="65"/>
      <c r="Q274" s="65"/>
    </row>
    <row r="275" spans="1:22" x14ac:dyDescent="0.25">
      <c r="B275" s="74" t="s">
        <v>85</v>
      </c>
      <c r="C275" s="77" t="s">
        <v>240</v>
      </c>
      <c r="D275" s="77" t="s">
        <v>335</v>
      </c>
      <c r="E275" s="73" t="s">
        <v>375</v>
      </c>
      <c r="F275" s="73" t="s">
        <v>491</v>
      </c>
      <c r="G275" s="73" t="s">
        <v>600</v>
      </c>
      <c r="H275" s="94">
        <v>39448</v>
      </c>
      <c r="J275" s="120">
        <v>2915</v>
      </c>
      <c r="L275" s="120">
        <v>2915</v>
      </c>
      <c r="O275" s="120">
        <v>2915</v>
      </c>
      <c r="P275" s="65"/>
      <c r="Q275" s="65"/>
    </row>
    <row r="276" spans="1:22" x14ac:dyDescent="0.25">
      <c r="B276" s="74" t="s">
        <v>85</v>
      </c>
      <c r="C276" s="78" t="s">
        <v>716</v>
      </c>
      <c r="D276" s="77" t="s">
        <v>273</v>
      </c>
      <c r="E276" s="73" t="s">
        <v>376</v>
      </c>
      <c r="F276" s="87"/>
      <c r="G276" s="87"/>
      <c r="H276" s="95"/>
      <c r="J276" s="120">
        <v>4000</v>
      </c>
      <c r="L276" s="120">
        <v>4000</v>
      </c>
      <c r="O276" s="120">
        <v>4000</v>
      </c>
      <c r="P276" s="65"/>
      <c r="Q276" s="65"/>
    </row>
    <row r="277" spans="1:22" x14ac:dyDescent="0.25">
      <c r="B277" s="74" t="s">
        <v>85</v>
      </c>
      <c r="C277" s="78" t="s">
        <v>668</v>
      </c>
      <c r="D277" s="77" t="s">
        <v>332</v>
      </c>
      <c r="E277" s="73" t="s">
        <v>376</v>
      </c>
      <c r="F277" s="87"/>
      <c r="G277" s="87"/>
      <c r="H277" s="95"/>
      <c r="J277" s="120">
        <v>2650</v>
      </c>
      <c r="L277" s="120">
        <v>2650</v>
      </c>
      <c r="O277" s="120">
        <v>2650</v>
      </c>
      <c r="P277" s="65"/>
      <c r="Q277" s="65"/>
    </row>
    <row r="278" spans="1:22" x14ac:dyDescent="0.25">
      <c r="B278" s="74" t="s">
        <v>85</v>
      </c>
      <c r="C278" s="78" t="s">
        <v>667</v>
      </c>
      <c r="D278" s="77" t="s">
        <v>332</v>
      </c>
      <c r="E278" s="73"/>
      <c r="F278" s="87"/>
      <c r="G278" s="87"/>
      <c r="H278" s="95"/>
      <c r="J278" s="120">
        <v>2650</v>
      </c>
      <c r="L278" s="120">
        <v>2650</v>
      </c>
      <c r="O278" s="120">
        <v>2650</v>
      </c>
      <c r="P278" s="65"/>
      <c r="Q278" s="65"/>
    </row>
    <row r="279" spans="1:22" x14ac:dyDescent="0.25">
      <c r="A279" s="123"/>
      <c r="B279" s="125" t="s">
        <v>85</v>
      </c>
      <c r="C279" s="78"/>
      <c r="D279" s="78"/>
      <c r="E279" s="87"/>
      <c r="F279" s="87"/>
      <c r="G279" s="87"/>
      <c r="H279" s="95"/>
      <c r="I279" s="123"/>
      <c r="J279" s="126"/>
      <c r="K279" s="123"/>
      <c r="L279" s="126"/>
      <c r="M279" s="123"/>
      <c r="N279" s="123"/>
      <c r="O279" s="126"/>
      <c r="P279" s="65"/>
      <c r="Q279" s="65"/>
    </row>
    <row r="280" spans="1:22" x14ac:dyDescent="0.25">
      <c r="B280" s="74" t="s">
        <v>85</v>
      </c>
      <c r="C280" s="78" t="s">
        <v>669</v>
      </c>
      <c r="D280" s="77" t="s">
        <v>332</v>
      </c>
      <c r="E280" s="73" t="s">
        <v>376</v>
      </c>
      <c r="F280" s="87"/>
      <c r="G280" s="87"/>
      <c r="H280" s="95"/>
      <c r="J280" s="120">
        <v>2650</v>
      </c>
      <c r="L280" s="120">
        <v>2650</v>
      </c>
      <c r="O280" s="120">
        <v>2650</v>
      </c>
      <c r="P280" s="65"/>
      <c r="Q280" s="65"/>
    </row>
    <row r="281" spans="1:22" x14ac:dyDescent="0.25">
      <c r="B281" s="74" t="s">
        <v>85</v>
      </c>
      <c r="C281" s="77" t="s">
        <v>241</v>
      </c>
      <c r="D281" s="77" t="s">
        <v>255</v>
      </c>
      <c r="E281" s="73" t="s">
        <v>376</v>
      </c>
      <c r="F281" s="73" t="s">
        <v>492</v>
      </c>
      <c r="G281" s="73" t="s">
        <v>601</v>
      </c>
      <c r="H281" s="94">
        <v>40253</v>
      </c>
      <c r="J281" s="120">
        <v>2650</v>
      </c>
      <c r="L281" s="120">
        <v>2650</v>
      </c>
      <c r="O281" s="120">
        <v>2650</v>
      </c>
      <c r="P281" s="65"/>
      <c r="Q281" s="65"/>
    </row>
    <row r="282" spans="1:22" x14ac:dyDescent="0.25">
      <c r="B282" s="74" t="s">
        <v>85</v>
      </c>
      <c r="C282" s="77" t="s">
        <v>242</v>
      </c>
      <c r="D282" s="77" t="s">
        <v>336</v>
      </c>
      <c r="E282" s="73" t="s">
        <v>376</v>
      </c>
      <c r="F282" s="73" t="s">
        <v>493</v>
      </c>
      <c r="G282" s="73" t="s">
        <v>602</v>
      </c>
      <c r="H282" s="94">
        <v>40284</v>
      </c>
      <c r="J282" s="120">
        <v>2650</v>
      </c>
      <c r="L282" s="120">
        <v>2650</v>
      </c>
      <c r="O282" s="120">
        <v>2650</v>
      </c>
      <c r="P282" s="65"/>
      <c r="Q282" s="65"/>
    </row>
    <row r="283" spans="1:22" x14ac:dyDescent="0.25">
      <c r="B283" s="74" t="s">
        <v>85</v>
      </c>
      <c r="C283" s="77" t="s">
        <v>243</v>
      </c>
      <c r="D283" s="77" t="s">
        <v>274</v>
      </c>
      <c r="E283" s="73" t="s">
        <v>376</v>
      </c>
      <c r="F283" s="73" t="s">
        <v>494</v>
      </c>
      <c r="G283" s="73"/>
      <c r="H283" s="94">
        <v>40618</v>
      </c>
      <c r="J283" s="120">
        <v>3180</v>
      </c>
      <c r="L283" s="120">
        <v>3180</v>
      </c>
      <c r="O283" s="120">
        <v>3180</v>
      </c>
      <c r="P283" s="65"/>
      <c r="Q283" s="65"/>
    </row>
    <row r="284" spans="1:22" x14ac:dyDescent="0.25">
      <c r="B284" s="74" t="s">
        <v>85</v>
      </c>
      <c r="C284" s="77"/>
      <c r="D284" s="77" t="s">
        <v>273</v>
      </c>
      <c r="E284" s="73" t="s">
        <v>377</v>
      </c>
      <c r="F284" s="73"/>
      <c r="G284" s="73"/>
      <c r="H284" s="94"/>
      <c r="P284" s="65"/>
      <c r="Q284" s="65"/>
    </row>
    <row r="285" spans="1:22" x14ac:dyDescent="0.25">
      <c r="B285" s="74" t="s">
        <v>85</v>
      </c>
      <c r="C285" s="77" t="s">
        <v>244</v>
      </c>
      <c r="D285" s="77" t="s">
        <v>273</v>
      </c>
      <c r="E285" s="85" t="s">
        <v>378</v>
      </c>
      <c r="F285" s="73" t="s">
        <v>495</v>
      </c>
      <c r="G285" s="73" t="s">
        <v>603</v>
      </c>
      <c r="H285" s="94">
        <v>41183</v>
      </c>
      <c r="J285" s="120">
        <v>4000</v>
      </c>
      <c r="L285" s="120">
        <v>4000</v>
      </c>
      <c r="O285" s="120">
        <v>4000</v>
      </c>
      <c r="P285" s="65"/>
      <c r="Q285" s="65"/>
    </row>
    <row r="286" spans="1:22" x14ac:dyDescent="0.25">
      <c r="B286" s="125" t="s">
        <v>85</v>
      </c>
      <c r="C286" s="78" t="s">
        <v>156</v>
      </c>
      <c r="D286" s="78" t="s">
        <v>671</v>
      </c>
      <c r="E286" s="127" t="s">
        <v>366</v>
      </c>
      <c r="F286" s="87" t="s">
        <v>445</v>
      </c>
      <c r="G286" s="87" t="s">
        <v>564</v>
      </c>
      <c r="H286" s="95">
        <v>41183</v>
      </c>
      <c r="I286" s="123"/>
      <c r="J286" s="126">
        <v>3500</v>
      </c>
      <c r="K286" s="123"/>
      <c r="L286" s="126">
        <v>3500</v>
      </c>
      <c r="M286" s="123"/>
      <c r="N286" s="123"/>
      <c r="O286" s="126">
        <v>3500</v>
      </c>
      <c r="P286" s="65"/>
      <c r="Q286" s="65"/>
      <c r="R286" s="123"/>
      <c r="S286" s="123"/>
      <c r="T286" s="123"/>
      <c r="U286" s="123"/>
      <c r="V286" s="123"/>
    </row>
    <row r="287" spans="1:22" x14ac:dyDescent="0.25">
      <c r="B287" s="74" t="s">
        <v>85</v>
      </c>
      <c r="C287" s="77" t="s">
        <v>245</v>
      </c>
      <c r="D287" s="77" t="s">
        <v>258</v>
      </c>
      <c r="E287" s="85" t="s">
        <v>378</v>
      </c>
      <c r="F287" s="73" t="s">
        <v>496</v>
      </c>
      <c r="G287" s="73" t="s">
        <v>604</v>
      </c>
      <c r="H287" s="94">
        <v>37988</v>
      </c>
      <c r="J287" s="120">
        <v>2915</v>
      </c>
      <c r="L287" s="120">
        <v>2915</v>
      </c>
      <c r="O287" s="120">
        <v>2915</v>
      </c>
      <c r="P287" s="65"/>
      <c r="Q287" s="65"/>
    </row>
    <row r="288" spans="1:22" x14ac:dyDescent="0.25">
      <c r="B288" s="74" t="s">
        <v>85</v>
      </c>
      <c r="C288" s="77" t="s">
        <v>246</v>
      </c>
      <c r="D288" s="77" t="s">
        <v>285</v>
      </c>
      <c r="E288" s="85" t="s">
        <v>378</v>
      </c>
      <c r="F288" s="73" t="s">
        <v>497</v>
      </c>
      <c r="G288" s="73" t="s">
        <v>605</v>
      </c>
      <c r="H288" s="94">
        <v>39448</v>
      </c>
      <c r="J288" s="120">
        <v>1855</v>
      </c>
      <c r="L288" s="120">
        <v>1855</v>
      </c>
      <c r="O288" s="120">
        <v>1855</v>
      </c>
      <c r="P288" s="65"/>
      <c r="Q288" s="65"/>
    </row>
    <row r="289" spans="1:29" x14ac:dyDescent="0.25">
      <c r="A289" s="123"/>
      <c r="B289" s="125" t="s">
        <v>85</v>
      </c>
      <c r="C289" s="78" t="s">
        <v>672</v>
      </c>
      <c r="D289" s="78" t="s">
        <v>673</v>
      </c>
      <c r="E289" s="127" t="s">
        <v>378</v>
      </c>
      <c r="F289" s="87"/>
      <c r="G289" s="87"/>
      <c r="H289" s="95"/>
      <c r="I289" s="123"/>
      <c r="J289" s="123"/>
      <c r="K289" s="123"/>
      <c r="L289" s="123"/>
      <c r="M289" s="123"/>
      <c r="N289" s="123"/>
      <c r="O289" s="123"/>
      <c r="P289" s="65"/>
      <c r="Q289" s="65"/>
      <c r="R289" s="123"/>
      <c r="S289" s="123"/>
      <c r="T289" s="123"/>
      <c r="U289" s="123"/>
      <c r="V289" s="123"/>
    </row>
    <row r="290" spans="1:29" x14ac:dyDescent="0.25">
      <c r="B290" s="74" t="s">
        <v>85</v>
      </c>
      <c r="C290" s="77" t="s">
        <v>692</v>
      </c>
      <c r="D290" s="77" t="s">
        <v>673</v>
      </c>
      <c r="E290" s="85" t="s">
        <v>378</v>
      </c>
      <c r="F290" s="73" t="s">
        <v>693</v>
      </c>
      <c r="G290" s="73" t="s">
        <v>694</v>
      </c>
      <c r="H290" s="94">
        <v>40345</v>
      </c>
      <c r="J290" s="120">
        <v>1855</v>
      </c>
      <c r="L290" s="120">
        <v>1855</v>
      </c>
      <c r="O290" s="120">
        <v>1855</v>
      </c>
      <c r="P290" s="65"/>
      <c r="Q290" s="65"/>
    </row>
    <row r="291" spans="1:29" x14ac:dyDescent="0.25">
      <c r="A291" s="123"/>
      <c r="B291" s="125" t="s">
        <v>85</v>
      </c>
      <c r="C291" s="78" t="s">
        <v>674</v>
      </c>
      <c r="D291" s="78" t="s">
        <v>673</v>
      </c>
      <c r="E291" s="127" t="s">
        <v>378</v>
      </c>
      <c r="F291" s="87"/>
      <c r="G291" s="87"/>
      <c r="H291" s="95"/>
      <c r="I291" s="123"/>
      <c r="J291" s="123"/>
      <c r="K291" s="123"/>
      <c r="L291" s="123"/>
      <c r="M291" s="123"/>
      <c r="N291" s="123"/>
      <c r="O291" s="123"/>
      <c r="P291" s="65"/>
      <c r="Q291" s="65"/>
      <c r="R291" s="123"/>
      <c r="S291" s="123"/>
      <c r="T291" s="123"/>
      <c r="U291" s="123"/>
      <c r="V291" s="123"/>
      <c r="W291" s="123"/>
      <c r="X291" s="123"/>
      <c r="Y291" s="123"/>
      <c r="Z291" s="123"/>
      <c r="AA291" s="123"/>
      <c r="AB291" s="123"/>
      <c r="AC291" s="123"/>
    </row>
    <row r="292" spans="1:29" x14ac:dyDescent="0.25">
      <c r="A292" s="123"/>
      <c r="B292" s="125" t="s">
        <v>85</v>
      </c>
      <c r="C292" s="78" t="s">
        <v>675</v>
      </c>
      <c r="D292" s="78" t="s">
        <v>673</v>
      </c>
      <c r="E292" s="127" t="s">
        <v>378</v>
      </c>
      <c r="F292" s="87"/>
      <c r="G292" s="87"/>
      <c r="H292" s="95"/>
      <c r="I292" s="123"/>
      <c r="J292" s="123"/>
      <c r="K292" s="123"/>
      <c r="L292" s="123"/>
      <c r="M292" s="123"/>
      <c r="N292" s="123"/>
      <c r="O292" s="123"/>
      <c r="P292" s="65"/>
      <c r="Q292" s="65"/>
      <c r="R292" s="123"/>
      <c r="S292" s="123"/>
      <c r="T292" s="123"/>
      <c r="U292" s="123"/>
      <c r="V292" s="123"/>
      <c r="W292" s="123"/>
    </row>
    <row r="293" spans="1:29" x14ac:dyDescent="0.25">
      <c r="A293" s="123"/>
      <c r="B293" s="125" t="s">
        <v>85</v>
      </c>
      <c r="C293" s="78" t="s">
        <v>717</v>
      </c>
      <c r="D293" s="78" t="s">
        <v>673</v>
      </c>
      <c r="E293" s="127" t="s">
        <v>378</v>
      </c>
      <c r="F293" s="87"/>
      <c r="G293" s="87"/>
      <c r="H293" s="95"/>
      <c r="I293" s="123"/>
      <c r="J293" s="123"/>
      <c r="K293" s="123"/>
      <c r="L293" s="123"/>
      <c r="M293" s="123"/>
      <c r="N293" s="123"/>
      <c r="O293" s="123"/>
      <c r="P293" s="65"/>
      <c r="Q293" s="65"/>
      <c r="R293" s="123"/>
      <c r="S293" s="123"/>
      <c r="T293" s="123"/>
      <c r="U293" s="123"/>
    </row>
    <row r="294" spans="1:29" x14ac:dyDescent="0.25">
      <c r="A294" s="123"/>
      <c r="B294" s="125" t="s">
        <v>85</v>
      </c>
      <c r="C294" s="78" t="s">
        <v>676</v>
      </c>
      <c r="D294" s="78" t="s">
        <v>673</v>
      </c>
      <c r="E294" s="127" t="s">
        <v>378</v>
      </c>
      <c r="F294" s="87"/>
      <c r="G294" s="87"/>
      <c r="H294" s="95"/>
      <c r="I294" s="123"/>
      <c r="J294" s="123"/>
      <c r="K294" s="123"/>
      <c r="L294" s="123"/>
      <c r="M294" s="123"/>
      <c r="N294" s="123"/>
      <c r="O294" s="123"/>
      <c r="P294" s="65"/>
      <c r="Q294" s="65"/>
      <c r="R294" s="123"/>
      <c r="S294" s="123"/>
      <c r="T294" s="123"/>
      <c r="U294" s="123"/>
      <c r="V294" s="123"/>
      <c r="W294" s="123"/>
      <c r="X294" s="123"/>
    </row>
    <row r="295" spans="1:29" x14ac:dyDescent="0.25">
      <c r="A295" s="123"/>
      <c r="B295" s="125" t="s">
        <v>85</v>
      </c>
      <c r="C295" s="78" t="s">
        <v>677</v>
      </c>
      <c r="D295" s="78" t="s">
        <v>673</v>
      </c>
      <c r="E295" s="127" t="s">
        <v>378</v>
      </c>
      <c r="F295" s="87"/>
      <c r="G295" s="87"/>
      <c r="H295" s="95"/>
      <c r="I295" s="123"/>
      <c r="J295" s="123"/>
      <c r="K295" s="123"/>
      <c r="L295" s="123"/>
      <c r="M295" s="123"/>
      <c r="N295" s="123"/>
      <c r="O295" s="123"/>
      <c r="P295" s="65"/>
      <c r="Q295" s="65"/>
      <c r="R295" s="123"/>
      <c r="S295" s="123"/>
      <c r="T295" s="123"/>
      <c r="U295" s="123"/>
      <c r="V295" s="123"/>
      <c r="W295" s="123"/>
    </row>
    <row r="296" spans="1:29" x14ac:dyDescent="0.25">
      <c r="B296" s="74" t="s">
        <v>85</v>
      </c>
      <c r="C296" s="77" t="s">
        <v>678</v>
      </c>
      <c r="D296" s="77" t="s">
        <v>673</v>
      </c>
      <c r="E296" s="85" t="s">
        <v>378</v>
      </c>
      <c r="F296" s="73"/>
      <c r="G296" s="73"/>
      <c r="H296" s="94"/>
      <c r="P296" s="65"/>
      <c r="Q296" s="65"/>
    </row>
    <row r="297" spans="1:29" x14ac:dyDescent="0.25">
      <c r="A297" s="123"/>
      <c r="B297" s="125" t="s">
        <v>85</v>
      </c>
      <c r="C297" s="78" t="s">
        <v>679</v>
      </c>
      <c r="D297" s="78" t="s">
        <v>673</v>
      </c>
      <c r="E297" s="127" t="s">
        <v>378</v>
      </c>
      <c r="F297" s="87"/>
      <c r="G297" s="87"/>
      <c r="H297" s="95"/>
      <c r="I297" s="123"/>
      <c r="J297" s="123"/>
      <c r="K297" s="123"/>
      <c r="L297" s="123"/>
      <c r="M297" s="123"/>
      <c r="N297" s="123"/>
      <c r="O297" s="123"/>
      <c r="P297" s="65"/>
      <c r="Q297" s="65"/>
      <c r="R297" s="123"/>
      <c r="S297" s="123"/>
      <c r="T297" s="123"/>
      <c r="U297" s="123"/>
    </row>
    <row r="298" spans="1:29" x14ac:dyDescent="0.25">
      <c r="B298" s="74" t="s">
        <v>85</v>
      </c>
      <c r="C298" s="77" t="s">
        <v>695</v>
      </c>
      <c r="D298" s="77" t="s">
        <v>673</v>
      </c>
      <c r="E298" s="85" t="s">
        <v>378</v>
      </c>
      <c r="F298" s="73" t="s">
        <v>696</v>
      </c>
      <c r="G298" s="73" t="s">
        <v>697</v>
      </c>
      <c r="H298" s="94">
        <v>40422</v>
      </c>
      <c r="J298" s="120">
        <v>1855</v>
      </c>
      <c r="L298" s="120">
        <v>1855</v>
      </c>
      <c r="O298" s="120">
        <v>1855</v>
      </c>
      <c r="P298" s="65"/>
      <c r="Q298" s="65"/>
    </row>
    <row r="299" spans="1:29" x14ac:dyDescent="0.25">
      <c r="B299" s="74" t="s">
        <v>85</v>
      </c>
      <c r="C299" s="78"/>
      <c r="D299" s="77" t="s">
        <v>337</v>
      </c>
      <c r="E299" s="85" t="s">
        <v>378</v>
      </c>
      <c r="F299" s="87"/>
      <c r="G299" s="87"/>
      <c r="H299" s="95"/>
      <c r="P299" s="65"/>
      <c r="Q299" s="65"/>
    </row>
    <row r="300" spans="1:29" x14ac:dyDescent="0.25">
      <c r="B300" s="74" t="s">
        <v>85</v>
      </c>
      <c r="C300" s="78"/>
      <c r="D300" s="77" t="s">
        <v>338</v>
      </c>
      <c r="E300" s="85" t="s">
        <v>378</v>
      </c>
      <c r="F300" s="87"/>
      <c r="G300" s="87"/>
      <c r="H300" s="95"/>
      <c r="P300" s="65"/>
      <c r="Q300" s="65"/>
    </row>
    <row r="301" spans="1:29" x14ac:dyDescent="0.25">
      <c r="B301" s="74" t="s">
        <v>85</v>
      </c>
      <c r="C301" s="78"/>
      <c r="D301" s="77" t="s">
        <v>338</v>
      </c>
      <c r="E301" s="85" t="s">
        <v>378</v>
      </c>
      <c r="F301" s="87"/>
      <c r="G301" s="87"/>
      <c r="H301" s="95"/>
      <c r="P301" s="65"/>
      <c r="Q301" s="65"/>
    </row>
    <row r="302" spans="1:29" x14ac:dyDescent="0.25">
      <c r="B302" s="74" t="s">
        <v>85</v>
      </c>
      <c r="C302" s="77" t="s">
        <v>247</v>
      </c>
      <c r="D302" s="77" t="s">
        <v>339</v>
      </c>
      <c r="E302" s="85" t="s">
        <v>379</v>
      </c>
      <c r="F302" s="73" t="s">
        <v>498</v>
      </c>
      <c r="G302" s="73" t="s">
        <v>498</v>
      </c>
      <c r="H302" s="94">
        <v>41183</v>
      </c>
      <c r="J302" s="120">
        <v>4000</v>
      </c>
      <c r="L302" s="120">
        <v>4000</v>
      </c>
      <c r="O302" s="120">
        <v>4000</v>
      </c>
      <c r="P302" s="65"/>
      <c r="Q302" s="65"/>
    </row>
    <row r="303" spans="1:29" x14ac:dyDescent="0.25">
      <c r="B303" s="76" t="s">
        <v>85</v>
      </c>
      <c r="C303" s="82" t="s">
        <v>248</v>
      </c>
      <c r="D303" s="77" t="s">
        <v>273</v>
      </c>
      <c r="E303" s="86" t="s">
        <v>380</v>
      </c>
      <c r="F303" s="90"/>
      <c r="G303" s="90"/>
      <c r="H303" s="98">
        <v>41183</v>
      </c>
      <c r="P303" s="65"/>
      <c r="Q303" s="65"/>
    </row>
  </sheetData>
  <mergeCells count="4">
    <mergeCell ref="M8:N8"/>
    <mergeCell ref="J8:K8"/>
    <mergeCell ref="P8:Q8"/>
    <mergeCell ref="P9:Q9"/>
  </mergeCells>
  <phoneticPr fontId="8" type="noConversion"/>
  <pageMargins left="0.39370078740157483" right="0.39370078740157483" top="0.39370078740157483" bottom="0.39370078740157483" header="0" footer="0"/>
  <pageSetup paperSize="5" scale="3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11" sqref="A11"/>
    </sheetView>
  </sheetViews>
  <sheetFormatPr baseColWidth="10" defaultRowHeight="12.75" x14ac:dyDescent="0.2"/>
  <cols>
    <col min="1" max="1" width="36.42578125" bestFit="1" customWidth="1"/>
  </cols>
  <sheetData>
    <row r="1" spans="1:12" x14ac:dyDescent="0.2">
      <c r="A1" t="s">
        <v>64</v>
      </c>
    </row>
    <row r="4" spans="1:12" s="67" customFormat="1" x14ac:dyDescent="0.2">
      <c r="A4" s="67" t="s">
        <v>8</v>
      </c>
      <c r="B4" s="67" t="s">
        <v>39</v>
      </c>
      <c r="C4" s="67" t="s">
        <v>65</v>
      </c>
      <c r="D4" s="67" t="s">
        <v>67</v>
      </c>
      <c r="E4" s="67" t="s">
        <v>69</v>
      </c>
      <c r="F4" s="67" t="s">
        <v>70</v>
      </c>
      <c r="G4" s="67" t="s">
        <v>72</v>
      </c>
      <c r="H4" s="67" t="s">
        <v>70</v>
      </c>
      <c r="I4" s="67" t="s">
        <v>75</v>
      </c>
      <c r="J4" s="67" t="s">
        <v>76</v>
      </c>
      <c r="L4" s="67" t="s">
        <v>78</v>
      </c>
    </row>
    <row r="5" spans="1:12" s="67" customFormat="1" x14ac:dyDescent="0.2">
      <c r="C5" s="67" t="s">
        <v>66</v>
      </c>
      <c r="D5" s="67" t="s">
        <v>68</v>
      </c>
      <c r="E5" s="67" t="s">
        <v>68</v>
      </c>
      <c r="F5" s="67" t="s">
        <v>71</v>
      </c>
      <c r="G5" s="67" t="s">
        <v>73</v>
      </c>
      <c r="H5" s="67" t="s">
        <v>74</v>
      </c>
      <c r="I5" s="67" t="s">
        <v>13</v>
      </c>
      <c r="J5" s="67" t="s">
        <v>77</v>
      </c>
      <c r="L5" s="67" t="s">
        <v>79</v>
      </c>
    </row>
    <row r="6" spans="1:12" s="67" customFormat="1" x14ac:dyDescent="0.2"/>
    <row r="7" spans="1:12" s="67" customFormat="1" x14ac:dyDescent="0.2">
      <c r="A7" s="67">
        <f>+NOMINA!C12</f>
        <v>0</v>
      </c>
      <c r="B7" s="68">
        <f>+NOMINA!L12</f>
        <v>0</v>
      </c>
      <c r="C7" s="70" t="e">
        <f>LOOKUP(B7,TABLAS!$B$7:$C$14,TABLAS!$B$7:$B$14)</f>
        <v>#N/A</v>
      </c>
      <c r="D7" s="68" t="e">
        <f>+B7-C7</f>
        <v>#N/A</v>
      </c>
      <c r="E7" s="67" t="e">
        <f>LOOKUP(B7,TABLAS!$B$7:$E$14,TABLAS!$E$7:$E$14)</f>
        <v>#N/A</v>
      </c>
      <c r="F7" s="70" t="e">
        <f>+D7*E7</f>
        <v>#N/A</v>
      </c>
      <c r="G7" s="70" t="e">
        <f>LOOKUP(B7,TABLAS!$B$7:$E$14,TABLAS!$D$7:$D$14)</f>
        <v>#N/A</v>
      </c>
      <c r="H7" s="68" t="e">
        <f>+F7+G7</f>
        <v>#N/A</v>
      </c>
      <c r="I7" s="70" t="e">
        <f>LOOKUP(B7,TABLAS!$B$20:$D$30,TABLAS!$D$20:$D$30)</f>
        <v>#N/A</v>
      </c>
      <c r="J7" s="68" t="e">
        <f>+H7-I7</f>
        <v>#N/A</v>
      </c>
      <c r="L7" s="72">
        <v>0.01</v>
      </c>
    </row>
    <row r="8" spans="1:12" x14ac:dyDescent="0.2">
      <c r="B8" s="68" t="e">
        <f>+NOMINA!L13</f>
        <v>#REF!</v>
      </c>
      <c r="C8" s="70" t="e">
        <f>LOOKUP(B8,TABLAS!$B$7:$C$14,TABLAS!$B$7:$B$14)</f>
        <v>#REF!</v>
      </c>
      <c r="D8" s="68" t="e">
        <f t="shared" ref="D8:D16" si="0">+B8-C8</f>
        <v>#REF!</v>
      </c>
      <c r="E8" s="67" t="e">
        <f>LOOKUP(B8,TABLAS!$B$7:$E$14,TABLAS!$E$7:$E$14)</f>
        <v>#REF!</v>
      </c>
      <c r="F8" s="70" t="e">
        <f t="shared" ref="F8:F16" si="1">+D8*E8</f>
        <v>#REF!</v>
      </c>
      <c r="G8" s="70" t="e">
        <f>LOOKUP(B8,TABLAS!$B$7:$E$14,TABLAS!$D$7:$D$14)</f>
        <v>#REF!</v>
      </c>
      <c r="H8" s="68" t="e">
        <f t="shared" ref="H8:H16" si="2">+F8+G8</f>
        <v>#REF!</v>
      </c>
      <c r="I8" s="70" t="e">
        <f>LOOKUP(B8,TABLAS!$B$20:$D$30,TABLAS!$D$20:$D$30)</f>
        <v>#REF!</v>
      </c>
      <c r="J8" s="68" t="e">
        <f t="shared" ref="J8:J16" si="3">+H8-I8</f>
        <v>#REF!</v>
      </c>
    </row>
    <row r="9" spans="1:12" x14ac:dyDescent="0.2">
      <c r="B9" s="68" t="e">
        <f>+NOMINA!L14</f>
        <v>#REF!</v>
      </c>
      <c r="C9" s="70" t="e">
        <f>LOOKUP(B9,TABLAS!$B$7:$C$14,TABLAS!$B$7:$B$14)</f>
        <v>#REF!</v>
      </c>
      <c r="D9" s="68" t="e">
        <f t="shared" si="0"/>
        <v>#REF!</v>
      </c>
      <c r="E9" s="67" t="e">
        <f>LOOKUP(B9,TABLAS!$B$7:$E$14,TABLAS!$E$7:$E$14)</f>
        <v>#REF!</v>
      </c>
      <c r="F9" s="70" t="e">
        <f t="shared" si="1"/>
        <v>#REF!</v>
      </c>
      <c r="G9" s="70" t="e">
        <f>LOOKUP(B9,TABLAS!$B$7:$E$14,TABLAS!$D$7:$D$14)</f>
        <v>#REF!</v>
      </c>
      <c r="H9" s="68" t="e">
        <f t="shared" si="2"/>
        <v>#REF!</v>
      </c>
      <c r="I9" s="70" t="e">
        <f>LOOKUP(B9,TABLAS!$B$20:$D$30,TABLAS!$D$20:$D$30)</f>
        <v>#REF!</v>
      </c>
      <c r="J9" s="68" t="e">
        <f t="shared" si="3"/>
        <v>#REF!</v>
      </c>
    </row>
    <row r="10" spans="1:12" x14ac:dyDescent="0.2">
      <c r="B10" s="68" t="e">
        <f>+NOMINA!L15</f>
        <v>#REF!</v>
      </c>
      <c r="C10" s="70" t="e">
        <f>LOOKUP(B10,TABLAS!$B$7:$C$14,TABLAS!$B$7:$B$14)</f>
        <v>#REF!</v>
      </c>
      <c r="D10" s="68" t="e">
        <f t="shared" si="0"/>
        <v>#REF!</v>
      </c>
      <c r="E10" s="67" t="e">
        <f>LOOKUP(B10,TABLAS!$B$7:$E$14,TABLAS!$E$7:$E$14)</f>
        <v>#REF!</v>
      </c>
      <c r="F10" s="70" t="e">
        <f t="shared" si="1"/>
        <v>#REF!</v>
      </c>
      <c r="G10" s="70" t="e">
        <f>LOOKUP(B10,TABLAS!$B$7:$E$14,TABLAS!$D$7:$D$14)</f>
        <v>#REF!</v>
      </c>
      <c r="H10" s="68" t="e">
        <f t="shared" si="2"/>
        <v>#REF!</v>
      </c>
      <c r="I10" s="70" t="e">
        <f>LOOKUP(B10,TABLAS!$B$20:$D$30,TABLAS!$D$20:$D$30)</f>
        <v>#REF!</v>
      </c>
      <c r="J10" s="68" t="e">
        <f t="shared" si="3"/>
        <v>#REF!</v>
      </c>
    </row>
    <row r="11" spans="1:12" x14ac:dyDescent="0.2">
      <c r="B11" s="68" t="e">
        <f>+NOMINA!L16</f>
        <v>#REF!</v>
      </c>
      <c r="C11" s="70" t="e">
        <f>LOOKUP(B11,TABLAS!$B$7:$C$14,TABLAS!$B$7:$B$14)</f>
        <v>#REF!</v>
      </c>
      <c r="D11" s="68" t="e">
        <f t="shared" si="0"/>
        <v>#REF!</v>
      </c>
      <c r="E11" s="67" t="e">
        <f>LOOKUP(B11,TABLAS!$B$7:$E$14,TABLAS!$E$7:$E$14)</f>
        <v>#REF!</v>
      </c>
      <c r="F11" s="70" t="e">
        <f t="shared" si="1"/>
        <v>#REF!</v>
      </c>
      <c r="G11" s="70" t="e">
        <f>LOOKUP(B11,TABLAS!$B$7:$E$14,TABLAS!$D$7:$D$14)</f>
        <v>#REF!</v>
      </c>
      <c r="H11" s="68" t="e">
        <f t="shared" si="2"/>
        <v>#REF!</v>
      </c>
      <c r="I11" s="70" t="e">
        <f>LOOKUP(B11,TABLAS!$B$20:$D$30,TABLAS!$D$20:$D$30)</f>
        <v>#REF!</v>
      </c>
      <c r="J11" s="68" t="e">
        <f t="shared" si="3"/>
        <v>#REF!</v>
      </c>
    </row>
    <row r="12" spans="1:12" x14ac:dyDescent="0.2">
      <c r="B12" s="68" t="e">
        <f>+NOMINA!L17</f>
        <v>#REF!</v>
      </c>
      <c r="C12" s="70" t="e">
        <f>LOOKUP(B12,TABLAS!$B$7:$C$14,TABLAS!$B$7:$B$14)</f>
        <v>#REF!</v>
      </c>
      <c r="D12" s="68" t="e">
        <f t="shared" si="0"/>
        <v>#REF!</v>
      </c>
      <c r="E12" s="67" t="e">
        <f>LOOKUP(B12,TABLAS!$B$7:$E$14,TABLAS!$E$7:$E$14)</f>
        <v>#REF!</v>
      </c>
      <c r="F12" s="70" t="e">
        <f t="shared" si="1"/>
        <v>#REF!</v>
      </c>
      <c r="G12" s="70" t="e">
        <f>LOOKUP(B12,TABLAS!$B$7:$E$14,TABLAS!$D$7:$D$14)</f>
        <v>#REF!</v>
      </c>
      <c r="H12" s="68" t="e">
        <f t="shared" si="2"/>
        <v>#REF!</v>
      </c>
      <c r="I12" s="70" t="e">
        <f>LOOKUP(B12,TABLAS!$B$20:$D$30,TABLAS!$D$20:$D$30)</f>
        <v>#REF!</v>
      </c>
      <c r="J12" s="68" t="e">
        <f t="shared" si="3"/>
        <v>#REF!</v>
      </c>
    </row>
    <row r="13" spans="1:12" x14ac:dyDescent="0.2">
      <c r="B13" s="68" t="e">
        <f>+NOMINA!L18</f>
        <v>#REF!</v>
      </c>
      <c r="C13" s="70" t="e">
        <f>LOOKUP(B13,TABLAS!$B$7:$C$14,TABLAS!$B$7:$B$14)</f>
        <v>#REF!</v>
      </c>
      <c r="D13" s="68" t="e">
        <f t="shared" si="0"/>
        <v>#REF!</v>
      </c>
      <c r="E13" s="67" t="e">
        <f>LOOKUP(B13,TABLAS!$B$7:$E$14,TABLAS!$E$7:$E$14)</f>
        <v>#REF!</v>
      </c>
      <c r="F13" s="70" t="e">
        <f t="shared" si="1"/>
        <v>#REF!</v>
      </c>
      <c r="G13" s="70" t="e">
        <f>LOOKUP(B13,TABLAS!$B$7:$E$14,TABLAS!$D$7:$D$14)</f>
        <v>#REF!</v>
      </c>
      <c r="H13" s="68" t="e">
        <f t="shared" si="2"/>
        <v>#REF!</v>
      </c>
      <c r="I13" s="70" t="e">
        <f>LOOKUP(B13,TABLAS!$B$20:$D$30,TABLAS!$D$20:$D$30)</f>
        <v>#REF!</v>
      </c>
      <c r="J13" s="68" t="e">
        <f t="shared" si="3"/>
        <v>#REF!</v>
      </c>
    </row>
    <row r="14" spans="1:12" x14ac:dyDescent="0.2">
      <c r="B14" s="68" t="e">
        <f>+NOMINA!L19</f>
        <v>#REF!</v>
      </c>
      <c r="C14" s="70" t="e">
        <f>LOOKUP(B14,TABLAS!$B$7:$C$14,TABLAS!$B$7:$B$14)</f>
        <v>#REF!</v>
      </c>
      <c r="D14" s="68" t="e">
        <f t="shared" si="0"/>
        <v>#REF!</v>
      </c>
      <c r="E14" s="67" t="e">
        <f>LOOKUP(B14,TABLAS!$B$7:$E$14,TABLAS!$E$7:$E$14)</f>
        <v>#REF!</v>
      </c>
      <c r="F14" s="70" t="e">
        <f t="shared" si="1"/>
        <v>#REF!</v>
      </c>
      <c r="G14" s="70" t="e">
        <f>LOOKUP(B14,TABLAS!$B$7:$E$14,TABLAS!$D$7:$D$14)</f>
        <v>#REF!</v>
      </c>
      <c r="H14" s="68" t="e">
        <f t="shared" si="2"/>
        <v>#REF!</v>
      </c>
      <c r="I14" s="70" t="e">
        <f>LOOKUP(B14,TABLAS!$B$20:$D$30,TABLAS!$D$20:$D$30)</f>
        <v>#REF!</v>
      </c>
      <c r="J14" s="68" t="e">
        <f t="shared" si="3"/>
        <v>#REF!</v>
      </c>
    </row>
    <row r="15" spans="1:12" x14ac:dyDescent="0.2">
      <c r="B15" s="68">
        <f>+NOMINA!L20</f>
        <v>16000</v>
      </c>
      <c r="C15" s="70">
        <f>LOOKUP(B15,TABLAS!$B$7:$C$14,TABLAS!$B$7:$B$14)</f>
        <v>10248.459999999999</v>
      </c>
      <c r="D15" s="68">
        <f t="shared" si="0"/>
        <v>5751.5400000000009</v>
      </c>
      <c r="E15" s="67">
        <f>LOOKUP(B15,TABLAS!$B$7:$E$14,TABLAS!$E$7:$E$14)</f>
        <v>0.23519999999999999</v>
      </c>
      <c r="F15" s="70">
        <f t="shared" si="1"/>
        <v>1352.7622080000001</v>
      </c>
      <c r="G15" s="70">
        <f>LOOKUP(B15,TABLAS!$B$7:$E$14,TABLAS!$D$7:$D$14)</f>
        <v>1641.75</v>
      </c>
      <c r="H15" s="68">
        <f t="shared" si="2"/>
        <v>2994.5122080000001</v>
      </c>
      <c r="I15" s="70">
        <f>LOOKUP(B15,TABLAS!$B$20:$D$30,TABLAS!$D$20:$D$30)</f>
        <v>0</v>
      </c>
      <c r="J15" s="68">
        <f t="shared" si="3"/>
        <v>2994.5122080000001</v>
      </c>
    </row>
    <row r="16" spans="1:12" x14ac:dyDescent="0.2">
      <c r="B16" s="68">
        <f>+NOMINA!L21</f>
        <v>5000</v>
      </c>
      <c r="C16" s="70">
        <f>LOOKUP(B16,TABLAS!$B$7:$C$14,TABLAS!$B$7:$B$14)</f>
        <v>4244.1099999999997</v>
      </c>
      <c r="D16" s="68">
        <f t="shared" si="0"/>
        <v>755.89000000000033</v>
      </c>
      <c r="E16" s="67">
        <f>LOOKUP(B16,TABLAS!$B$7:$E$14,TABLAS!$E$7:$E$14)</f>
        <v>0.1792</v>
      </c>
      <c r="F16" s="70">
        <f t="shared" si="1"/>
        <v>135.45548800000006</v>
      </c>
      <c r="G16" s="70">
        <f>LOOKUP(B16,TABLAS!$B$7:$E$14,TABLAS!$D$7:$D$14)</f>
        <v>388.05</v>
      </c>
      <c r="H16" s="68">
        <f t="shared" si="2"/>
        <v>523.50548800000001</v>
      </c>
      <c r="I16" s="70">
        <f>LOOKUP(B16,TABLAS!$B$20:$D$30,TABLAS!$D$20:$D$30)</f>
        <v>0</v>
      </c>
      <c r="J16" s="68">
        <f t="shared" si="3"/>
        <v>523.50548800000001</v>
      </c>
    </row>
    <row r="17" spans="3:3" x14ac:dyDescent="0.2">
      <c r="C17" s="71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E14" sqref="E14"/>
    </sheetView>
  </sheetViews>
  <sheetFormatPr baseColWidth="10" defaultRowHeight="12.75" x14ac:dyDescent="0.2"/>
  <cols>
    <col min="2" max="2" width="27.140625" bestFit="1" customWidth="1"/>
    <col min="3" max="3" width="14.85546875" bestFit="1" customWidth="1"/>
    <col min="4" max="4" width="8.28515625" bestFit="1" customWidth="1"/>
    <col min="5" max="5" width="15.85546875" bestFit="1" customWidth="1"/>
    <col min="8" max="8" width="11.42578125" bestFit="1" customWidth="1"/>
  </cols>
  <sheetData>
    <row r="1" spans="1:5" x14ac:dyDescent="0.2">
      <c r="A1" t="s">
        <v>51</v>
      </c>
    </row>
    <row r="3" spans="1:5" x14ac:dyDescent="0.2">
      <c r="B3" s="213" t="s">
        <v>53</v>
      </c>
      <c r="C3" s="213"/>
      <c r="D3" s="213"/>
      <c r="E3" s="213"/>
    </row>
    <row r="5" spans="1:5" x14ac:dyDescent="0.2">
      <c r="B5" t="s">
        <v>54</v>
      </c>
      <c r="C5" t="s">
        <v>55</v>
      </c>
      <c r="D5" t="s">
        <v>56</v>
      </c>
      <c r="E5" t="s">
        <v>57</v>
      </c>
    </row>
    <row r="6" spans="1:5" x14ac:dyDescent="0.2">
      <c r="B6" t="s">
        <v>58</v>
      </c>
    </row>
    <row r="7" spans="1:5" x14ac:dyDescent="0.2">
      <c r="B7">
        <v>0.01</v>
      </c>
      <c r="C7">
        <v>244.8</v>
      </c>
      <c r="D7">
        <v>0</v>
      </c>
      <c r="E7" s="69">
        <v>1.9199999999999998E-2</v>
      </c>
    </row>
    <row r="8" spans="1:5" x14ac:dyDescent="0.2">
      <c r="B8">
        <v>244.81</v>
      </c>
      <c r="C8" s="66">
        <v>2077.5</v>
      </c>
      <c r="D8">
        <v>4.6500000000000004</v>
      </c>
      <c r="E8" s="69">
        <v>6.4000000000000001E-2</v>
      </c>
    </row>
    <row r="9" spans="1:5" x14ac:dyDescent="0.2">
      <c r="B9" s="66">
        <v>2077.5100000000002</v>
      </c>
      <c r="C9" s="66">
        <v>3651</v>
      </c>
      <c r="D9">
        <v>121.95</v>
      </c>
      <c r="E9" s="69">
        <v>0.10879999999999999</v>
      </c>
    </row>
    <row r="10" spans="1:5" x14ac:dyDescent="0.2">
      <c r="B10" s="66">
        <v>3651.01</v>
      </c>
      <c r="C10" s="66">
        <v>4244.1000000000004</v>
      </c>
      <c r="D10">
        <v>293.25</v>
      </c>
      <c r="E10" s="69">
        <v>0.16</v>
      </c>
    </row>
    <row r="11" spans="1:5" x14ac:dyDescent="0.2">
      <c r="B11" s="66">
        <v>4244.1099999999997</v>
      </c>
      <c r="C11" s="66">
        <v>5081.3999999999996</v>
      </c>
      <c r="D11">
        <v>388.05</v>
      </c>
      <c r="E11" s="69">
        <v>0.1792</v>
      </c>
    </row>
    <row r="12" spans="1:5" x14ac:dyDescent="0.2">
      <c r="B12" s="66">
        <v>5081.41</v>
      </c>
      <c r="C12" s="66">
        <v>10248.450000000001</v>
      </c>
      <c r="D12">
        <v>538.20000000000005</v>
      </c>
      <c r="E12" s="69">
        <v>0.21360000000000001</v>
      </c>
    </row>
    <row r="13" spans="1:5" x14ac:dyDescent="0.2">
      <c r="B13" s="66">
        <v>10248.459999999999</v>
      </c>
      <c r="C13" s="66">
        <v>16153.05</v>
      </c>
      <c r="D13" s="66">
        <v>1641.75</v>
      </c>
      <c r="E13" s="69">
        <v>0.23519999999999999</v>
      </c>
    </row>
    <row r="14" spans="1:5" x14ac:dyDescent="0.2">
      <c r="B14" s="66">
        <v>16153.06</v>
      </c>
      <c r="C14" t="s">
        <v>59</v>
      </c>
      <c r="D14" s="66">
        <v>3030.6</v>
      </c>
      <c r="E14" s="69">
        <v>0.3</v>
      </c>
    </row>
    <row r="17" spans="2:4" x14ac:dyDescent="0.2">
      <c r="B17" s="213" t="s">
        <v>60</v>
      </c>
      <c r="C17" s="213"/>
      <c r="D17" s="213"/>
    </row>
    <row r="19" spans="2:4" x14ac:dyDescent="0.2">
      <c r="B19" t="s">
        <v>61</v>
      </c>
      <c r="C19" t="s">
        <v>62</v>
      </c>
      <c r="D19" t="s">
        <v>63</v>
      </c>
    </row>
    <row r="20" spans="2:4" x14ac:dyDescent="0.2">
      <c r="B20">
        <v>0.01</v>
      </c>
      <c r="C20">
        <v>872.85</v>
      </c>
      <c r="D20">
        <v>200.85</v>
      </c>
    </row>
    <row r="21" spans="2:4" x14ac:dyDescent="0.2">
      <c r="B21">
        <v>872.86</v>
      </c>
      <c r="C21" s="66">
        <v>1309.2</v>
      </c>
      <c r="D21">
        <v>200.7</v>
      </c>
    </row>
    <row r="22" spans="2:4" x14ac:dyDescent="0.2">
      <c r="B22" s="66">
        <v>1309.21</v>
      </c>
      <c r="C22" s="66">
        <v>1713.6</v>
      </c>
      <c r="D22">
        <v>200.7</v>
      </c>
    </row>
    <row r="23" spans="2:4" x14ac:dyDescent="0.2">
      <c r="B23" s="66">
        <v>1713.61</v>
      </c>
      <c r="C23" s="66">
        <v>1745.7</v>
      </c>
      <c r="D23">
        <v>193.8</v>
      </c>
    </row>
    <row r="24" spans="2:4" x14ac:dyDescent="0.2">
      <c r="B24" s="66">
        <v>1745.71</v>
      </c>
      <c r="C24" s="66">
        <v>2193.75</v>
      </c>
      <c r="D24">
        <v>188.7</v>
      </c>
    </row>
    <row r="25" spans="2:4" x14ac:dyDescent="0.2">
      <c r="B25" s="66">
        <v>2193.7600000000002</v>
      </c>
      <c r="C25" s="66">
        <v>2327.5500000000002</v>
      </c>
      <c r="D25">
        <v>174.75</v>
      </c>
    </row>
    <row r="26" spans="2:4" x14ac:dyDescent="0.2">
      <c r="B26" s="66">
        <v>2327.56</v>
      </c>
      <c r="C26" s="66">
        <v>2632.65</v>
      </c>
      <c r="D26">
        <v>160.35</v>
      </c>
    </row>
    <row r="27" spans="2:4" x14ac:dyDescent="0.2">
      <c r="B27" s="66">
        <v>2632.66</v>
      </c>
      <c r="C27" s="66">
        <v>3071.4</v>
      </c>
      <c r="D27">
        <v>145.35</v>
      </c>
    </row>
    <row r="28" spans="2:4" x14ac:dyDescent="0.2">
      <c r="B28" s="66">
        <v>3071.41</v>
      </c>
      <c r="C28" s="66">
        <v>3510.15</v>
      </c>
      <c r="D28">
        <v>125.1</v>
      </c>
    </row>
    <row r="29" spans="2:4" x14ac:dyDescent="0.2">
      <c r="B29" s="66">
        <v>3510.16</v>
      </c>
      <c r="C29" s="66">
        <v>3642.6</v>
      </c>
      <c r="D29">
        <v>107.4</v>
      </c>
    </row>
    <row r="30" spans="2:4" x14ac:dyDescent="0.2">
      <c r="B30" s="66">
        <v>3642.61</v>
      </c>
      <c r="C30" t="s">
        <v>59</v>
      </c>
      <c r="D30">
        <v>0</v>
      </c>
    </row>
  </sheetData>
  <mergeCells count="2">
    <mergeCell ref="B3:E3"/>
    <mergeCell ref="B17:D17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showGridLines="0" workbookViewId="0"/>
  </sheetViews>
  <sheetFormatPr baseColWidth="10"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ht="25.5" x14ac:dyDescent="0.2">
      <c r="B1" s="109" t="s">
        <v>609</v>
      </c>
      <c r="C1" s="110"/>
      <c r="D1" s="115"/>
      <c r="E1" s="115"/>
    </row>
    <row r="2" spans="2:5" x14ac:dyDescent="0.2">
      <c r="B2" s="109" t="s">
        <v>610</v>
      </c>
      <c r="C2" s="110"/>
      <c r="D2" s="115"/>
      <c r="E2" s="115"/>
    </row>
    <row r="3" spans="2:5" x14ac:dyDescent="0.2">
      <c r="B3" s="111"/>
      <c r="C3" s="111"/>
      <c r="D3" s="116"/>
      <c r="E3" s="116"/>
    </row>
    <row r="4" spans="2:5" ht="38.25" x14ac:dyDescent="0.2">
      <c r="B4" s="112" t="s">
        <v>611</v>
      </c>
      <c r="C4" s="111"/>
      <c r="D4" s="116"/>
      <c r="E4" s="116"/>
    </row>
    <row r="5" spans="2:5" x14ac:dyDescent="0.2">
      <c r="B5" s="111"/>
      <c r="C5" s="111"/>
      <c r="D5" s="116"/>
      <c r="E5" s="116"/>
    </row>
    <row r="6" spans="2:5" ht="25.5" x14ac:dyDescent="0.2">
      <c r="B6" s="109" t="s">
        <v>612</v>
      </c>
      <c r="C6" s="110"/>
      <c r="D6" s="115"/>
      <c r="E6" s="117" t="s">
        <v>613</v>
      </c>
    </row>
    <row r="7" spans="2:5" ht="13.5" thickBot="1" x14ac:dyDescent="0.25">
      <c r="B7" s="111"/>
      <c r="C7" s="111"/>
      <c r="D7" s="116"/>
      <c r="E7" s="116"/>
    </row>
    <row r="8" spans="2:5" ht="39" thickBot="1" x14ac:dyDescent="0.25">
      <c r="B8" s="113" t="s">
        <v>614</v>
      </c>
      <c r="C8" s="114"/>
      <c r="D8" s="118"/>
      <c r="E8" s="119">
        <v>3</v>
      </c>
    </row>
    <row r="9" spans="2:5" x14ac:dyDescent="0.2">
      <c r="B9" s="111"/>
      <c r="C9" s="111"/>
      <c r="D9" s="116"/>
      <c r="E9" s="1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3"/>
  <sheetViews>
    <sheetView tabSelected="1" topLeftCell="A217" zoomScaleNormal="100" workbookViewId="0">
      <selection activeCell="B10" sqref="B10:K241"/>
    </sheetView>
  </sheetViews>
  <sheetFormatPr baseColWidth="10" defaultRowHeight="13.5" x14ac:dyDescent="0.25"/>
  <cols>
    <col min="1" max="1" width="2.140625" customWidth="1"/>
    <col min="2" max="2" width="10.7109375" customWidth="1"/>
    <col min="3" max="3" width="30.7109375" bestFit="1" customWidth="1"/>
    <col min="4" max="4" width="25.85546875" customWidth="1"/>
    <col min="5" max="5" width="25.5703125" style="136" bestFit="1" customWidth="1"/>
    <col min="6" max="6" width="10.5703125" style="148" customWidth="1"/>
    <col min="7" max="7" width="19" style="148" bestFit="1" customWidth="1"/>
    <col min="8" max="8" width="9.28515625" bestFit="1" customWidth="1"/>
    <col min="9" max="9" width="5.85546875" customWidth="1"/>
    <col min="10" max="10" width="12.5703125" style="40" bestFit="1" customWidth="1"/>
    <col min="11" max="11" width="14.5703125" style="40" customWidth="1"/>
  </cols>
  <sheetData>
    <row r="1" spans="1:11" ht="15" x14ac:dyDescent="0.2">
      <c r="A1" s="181"/>
      <c r="B1" s="39"/>
      <c r="C1" s="39"/>
      <c r="D1" s="16" t="s">
        <v>757</v>
      </c>
      <c r="E1" s="50"/>
      <c r="F1" s="138"/>
      <c r="G1" s="138"/>
      <c r="H1" s="16"/>
      <c r="I1" s="16"/>
      <c r="J1" s="50"/>
      <c r="K1" s="50"/>
    </row>
    <row r="2" spans="1:11" ht="15" x14ac:dyDescent="0.2">
      <c r="A2" s="181"/>
      <c r="B2" s="39"/>
      <c r="C2" s="39"/>
      <c r="D2" s="16"/>
      <c r="E2" s="50"/>
      <c r="F2" s="138"/>
      <c r="G2" s="138"/>
      <c r="H2" s="16"/>
      <c r="I2" s="46"/>
      <c r="J2" s="50"/>
      <c r="K2" s="50"/>
    </row>
    <row r="3" spans="1:11" ht="15" x14ac:dyDescent="0.2">
      <c r="A3" s="181"/>
      <c r="B3" s="39"/>
      <c r="C3" s="39"/>
      <c r="D3" s="16" t="s">
        <v>758</v>
      </c>
      <c r="E3" s="50"/>
      <c r="F3" s="138"/>
      <c r="G3" s="138"/>
      <c r="H3" s="16"/>
      <c r="I3" s="46"/>
      <c r="J3" s="50"/>
      <c r="K3" s="182"/>
    </row>
    <row r="4" spans="1:11" ht="15" x14ac:dyDescent="0.2">
      <c r="A4" s="181"/>
      <c r="B4" s="39"/>
      <c r="C4" s="39"/>
      <c r="D4" s="47"/>
      <c r="E4" s="149"/>
      <c r="F4" s="139"/>
      <c r="G4" s="139"/>
      <c r="H4" s="47"/>
      <c r="I4" s="47"/>
      <c r="J4" s="16"/>
      <c r="K4" s="16"/>
    </row>
    <row r="5" spans="1:11" ht="12.75" x14ac:dyDescent="0.2">
      <c r="A5" s="181"/>
      <c r="B5" s="39" t="s">
        <v>756</v>
      </c>
      <c r="C5" s="39"/>
      <c r="D5" s="39"/>
      <c r="E5" s="150"/>
      <c r="F5" s="140"/>
      <c r="G5" s="140"/>
      <c r="H5" s="39"/>
      <c r="I5" s="39"/>
      <c r="J5" s="183"/>
      <c r="K5" s="183"/>
    </row>
    <row r="6" spans="1:11" ht="15" x14ac:dyDescent="0.2">
      <c r="A6" s="181"/>
      <c r="B6" s="182"/>
      <c r="C6" s="15"/>
      <c r="D6" s="15"/>
      <c r="E6" s="49"/>
      <c r="F6" s="141"/>
      <c r="G6" s="141"/>
      <c r="H6" s="15"/>
      <c r="I6" s="16"/>
      <c r="J6" s="183"/>
      <c r="K6" s="183"/>
    </row>
    <row r="7" spans="1:11" ht="14.25" x14ac:dyDescent="0.2">
      <c r="A7" s="181"/>
      <c r="B7" s="175"/>
      <c r="C7" s="151"/>
      <c r="D7" s="151"/>
      <c r="E7" s="153"/>
      <c r="F7" s="152"/>
      <c r="G7" s="154"/>
      <c r="H7" s="170" t="s">
        <v>44</v>
      </c>
      <c r="I7" s="214" t="s">
        <v>20</v>
      </c>
      <c r="J7" s="215"/>
      <c r="K7" s="170" t="s">
        <v>4</v>
      </c>
    </row>
    <row r="8" spans="1:11" ht="12.75" x14ac:dyDescent="0.2">
      <c r="A8" s="181"/>
      <c r="B8" s="180" t="s">
        <v>80</v>
      </c>
      <c r="C8" s="171" t="s">
        <v>37</v>
      </c>
      <c r="D8" s="171" t="s">
        <v>38</v>
      </c>
      <c r="E8" s="172" t="s">
        <v>606</v>
      </c>
      <c r="F8" s="171" t="s">
        <v>755</v>
      </c>
      <c r="G8" s="172" t="s">
        <v>502</v>
      </c>
      <c r="H8" s="171" t="s">
        <v>45</v>
      </c>
      <c r="I8" s="172" t="s">
        <v>9</v>
      </c>
      <c r="J8" s="173" t="s">
        <v>39</v>
      </c>
      <c r="K8" s="171" t="s">
        <v>40</v>
      </c>
    </row>
    <row r="9" spans="1:11" ht="15" x14ac:dyDescent="0.2">
      <c r="A9" s="181"/>
      <c r="B9" s="176"/>
      <c r="C9" s="176"/>
      <c r="D9" s="176"/>
      <c r="E9" s="177"/>
      <c r="F9" s="178"/>
      <c r="G9" s="179"/>
      <c r="H9" s="174" t="s">
        <v>46</v>
      </c>
      <c r="I9" s="155"/>
      <c r="J9" s="156"/>
      <c r="K9" s="176"/>
    </row>
    <row r="10" spans="1:11" ht="12.75" x14ac:dyDescent="0.2">
      <c r="A10" s="181"/>
      <c r="B10" s="73" t="s">
        <v>81</v>
      </c>
      <c r="C10" s="77" t="s">
        <v>725</v>
      </c>
      <c r="D10" s="142" t="s">
        <v>249</v>
      </c>
      <c r="E10" s="142" t="s">
        <v>340</v>
      </c>
      <c r="F10" s="142" t="s">
        <v>762</v>
      </c>
      <c r="G10" s="142" t="s">
        <v>763</v>
      </c>
      <c r="H10" s="94">
        <v>41183</v>
      </c>
      <c r="I10" s="184">
        <v>15</v>
      </c>
      <c r="J10" s="195">
        <v>8000</v>
      </c>
      <c r="K10" s="195">
        <f>PRODUCT(J10*2)</f>
        <v>16000</v>
      </c>
    </row>
    <row r="11" spans="1:11" ht="12.75" x14ac:dyDescent="0.2">
      <c r="A11" s="181"/>
      <c r="B11" s="73" t="s">
        <v>81</v>
      </c>
      <c r="C11" s="77" t="s">
        <v>726</v>
      </c>
      <c r="D11" s="142" t="s">
        <v>249</v>
      </c>
      <c r="E11" s="142" t="s">
        <v>340</v>
      </c>
      <c r="F11" s="142" t="s">
        <v>764</v>
      </c>
      <c r="G11" s="142" t="s">
        <v>765</v>
      </c>
      <c r="H11" s="94">
        <v>41183</v>
      </c>
      <c r="I11" s="150">
        <v>15</v>
      </c>
      <c r="J11" s="195">
        <v>8000</v>
      </c>
      <c r="K11" s="195">
        <f t="shared" ref="K11:K74" si="0">PRODUCT(J11*2)</f>
        <v>16000</v>
      </c>
    </row>
    <row r="12" spans="1:11" ht="12.75" x14ac:dyDescent="0.2">
      <c r="A12" s="181"/>
      <c r="B12" s="73" t="s">
        <v>81</v>
      </c>
      <c r="C12" s="77" t="s">
        <v>727</v>
      </c>
      <c r="D12" s="142" t="s">
        <v>249</v>
      </c>
      <c r="E12" s="142" t="s">
        <v>340</v>
      </c>
      <c r="F12" s="142"/>
      <c r="G12" s="142"/>
      <c r="H12" s="94">
        <v>41183</v>
      </c>
      <c r="I12" s="150">
        <v>15</v>
      </c>
      <c r="J12" s="195">
        <v>8000</v>
      </c>
      <c r="K12" s="195">
        <f t="shared" si="0"/>
        <v>16000</v>
      </c>
    </row>
    <row r="13" spans="1:11" ht="12.75" x14ac:dyDescent="0.2">
      <c r="A13" s="181"/>
      <c r="B13" s="73" t="s">
        <v>81</v>
      </c>
      <c r="C13" s="77" t="s">
        <v>728</v>
      </c>
      <c r="D13" s="142" t="s">
        <v>249</v>
      </c>
      <c r="E13" s="142" t="s">
        <v>340</v>
      </c>
      <c r="F13" s="142"/>
      <c r="G13" s="142"/>
      <c r="H13" s="94">
        <v>41183</v>
      </c>
      <c r="I13" s="150">
        <v>15</v>
      </c>
      <c r="J13" s="195">
        <v>8000</v>
      </c>
      <c r="K13" s="195">
        <f t="shared" si="0"/>
        <v>16000</v>
      </c>
    </row>
    <row r="14" spans="1:11" ht="12.75" x14ac:dyDescent="0.2">
      <c r="A14" s="181"/>
      <c r="B14" s="73" t="s">
        <v>81</v>
      </c>
      <c r="C14" s="77" t="s">
        <v>729</v>
      </c>
      <c r="D14" s="142" t="s">
        <v>249</v>
      </c>
      <c r="E14" s="142" t="s">
        <v>340</v>
      </c>
      <c r="F14" s="142"/>
      <c r="G14" s="142"/>
      <c r="H14" s="94">
        <v>41183</v>
      </c>
      <c r="I14" s="150">
        <v>15</v>
      </c>
      <c r="J14" s="195">
        <v>8000</v>
      </c>
      <c r="K14" s="195">
        <f t="shared" si="0"/>
        <v>16000</v>
      </c>
    </row>
    <row r="15" spans="1:11" ht="12.75" x14ac:dyDescent="0.2">
      <c r="A15" s="181"/>
      <c r="B15" s="73" t="s">
        <v>81</v>
      </c>
      <c r="C15" s="77" t="s">
        <v>730</v>
      </c>
      <c r="D15" s="142" t="s">
        <v>249</v>
      </c>
      <c r="E15" s="142" t="s">
        <v>340</v>
      </c>
      <c r="F15" s="142"/>
      <c r="G15" s="142"/>
      <c r="H15" s="94">
        <v>41183</v>
      </c>
      <c r="I15" s="150">
        <v>15</v>
      </c>
      <c r="J15" s="195">
        <v>8000</v>
      </c>
      <c r="K15" s="195">
        <f t="shared" si="0"/>
        <v>16000</v>
      </c>
    </row>
    <row r="16" spans="1:11" ht="12.75" x14ac:dyDescent="0.2">
      <c r="A16" s="181"/>
      <c r="B16" s="73" t="s">
        <v>81</v>
      </c>
      <c r="C16" s="77" t="s">
        <v>731</v>
      </c>
      <c r="D16" s="142" t="s">
        <v>249</v>
      </c>
      <c r="E16" s="142" t="s">
        <v>340</v>
      </c>
      <c r="F16" s="142"/>
      <c r="G16" s="142"/>
      <c r="H16" s="94">
        <v>41183</v>
      </c>
      <c r="I16" s="150">
        <v>15</v>
      </c>
      <c r="J16" s="195">
        <v>8000</v>
      </c>
      <c r="K16" s="195">
        <f t="shared" si="0"/>
        <v>16000</v>
      </c>
    </row>
    <row r="17" spans="1:11" ht="12.75" x14ac:dyDescent="0.2">
      <c r="A17" s="181"/>
      <c r="B17" s="73" t="s">
        <v>81</v>
      </c>
      <c r="C17" s="77" t="s">
        <v>732</v>
      </c>
      <c r="D17" s="142" t="s">
        <v>249</v>
      </c>
      <c r="E17" s="142" t="s">
        <v>340</v>
      </c>
      <c r="F17" s="142"/>
      <c r="G17" s="142"/>
      <c r="H17" s="94">
        <v>41183</v>
      </c>
      <c r="I17" s="150">
        <v>15</v>
      </c>
      <c r="J17" s="195">
        <v>8000</v>
      </c>
      <c r="K17" s="195">
        <f t="shared" si="0"/>
        <v>16000</v>
      </c>
    </row>
    <row r="18" spans="1:11" ht="12.75" x14ac:dyDescent="0.2">
      <c r="A18" s="181"/>
      <c r="B18" s="73" t="s">
        <v>81</v>
      </c>
      <c r="C18" s="77" t="s">
        <v>733</v>
      </c>
      <c r="D18" s="142" t="s">
        <v>249</v>
      </c>
      <c r="E18" s="142" t="s">
        <v>340</v>
      </c>
      <c r="F18" s="142"/>
      <c r="G18" s="142"/>
      <c r="H18" s="94">
        <v>41183</v>
      </c>
      <c r="I18" s="150">
        <v>15</v>
      </c>
      <c r="J18" s="195">
        <v>8000</v>
      </c>
      <c r="K18" s="195">
        <f t="shared" si="0"/>
        <v>16000</v>
      </c>
    </row>
    <row r="19" spans="1:11" ht="12.75" x14ac:dyDescent="0.2">
      <c r="A19" s="181"/>
      <c r="B19" s="73" t="s">
        <v>81</v>
      </c>
      <c r="C19" s="77" t="s">
        <v>86</v>
      </c>
      <c r="D19" s="142" t="s">
        <v>250</v>
      </c>
      <c r="E19" s="142" t="s">
        <v>341</v>
      </c>
      <c r="F19" s="142"/>
      <c r="G19" s="142"/>
      <c r="H19" s="94">
        <v>41183</v>
      </c>
      <c r="I19" s="150">
        <v>15</v>
      </c>
      <c r="J19" s="194">
        <v>16000</v>
      </c>
      <c r="K19" s="195">
        <f t="shared" si="0"/>
        <v>32000</v>
      </c>
    </row>
    <row r="20" spans="1:11" ht="12.75" x14ac:dyDescent="0.2">
      <c r="A20" s="181"/>
      <c r="B20" s="73" t="s">
        <v>81</v>
      </c>
      <c r="C20" s="77" t="s">
        <v>622</v>
      </c>
      <c r="D20" s="142" t="s">
        <v>251</v>
      </c>
      <c r="E20" s="142" t="s">
        <v>341</v>
      </c>
      <c r="F20" s="142" t="s">
        <v>96</v>
      </c>
      <c r="G20" s="142" t="s">
        <v>96</v>
      </c>
      <c r="H20" s="94">
        <v>41183</v>
      </c>
      <c r="I20" s="150">
        <v>15</v>
      </c>
      <c r="J20" s="194">
        <v>5000</v>
      </c>
      <c r="K20" s="195">
        <f t="shared" si="0"/>
        <v>10000</v>
      </c>
    </row>
    <row r="21" spans="1:11" ht="12.75" x14ac:dyDescent="0.2">
      <c r="A21" s="181"/>
      <c r="B21" s="73" t="s">
        <v>81</v>
      </c>
      <c r="C21" s="77" t="s">
        <v>87</v>
      </c>
      <c r="D21" s="142" t="s">
        <v>252</v>
      </c>
      <c r="E21" s="142" t="s">
        <v>341</v>
      </c>
      <c r="F21" s="142" t="s">
        <v>381</v>
      </c>
      <c r="G21" s="142" t="s">
        <v>503</v>
      </c>
      <c r="H21" s="94">
        <v>33147</v>
      </c>
      <c r="I21" s="150">
        <v>15</v>
      </c>
      <c r="J21" s="194">
        <v>3710</v>
      </c>
      <c r="K21" s="195">
        <f t="shared" si="0"/>
        <v>7420</v>
      </c>
    </row>
    <row r="22" spans="1:11" ht="12.75" x14ac:dyDescent="0.2">
      <c r="A22" s="181"/>
      <c r="B22" s="73" t="s">
        <v>81</v>
      </c>
      <c r="C22" s="77" t="s">
        <v>88</v>
      </c>
      <c r="D22" s="142" t="s">
        <v>253</v>
      </c>
      <c r="E22" s="142" t="s">
        <v>341</v>
      </c>
      <c r="F22" s="142" t="s">
        <v>382</v>
      </c>
      <c r="G22" s="142" t="s">
        <v>504</v>
      </c>
      <c r="H22" s="94">
        <v>33604</v>
      </c>
      <c r="I22" s="150">
        <v>15</v>
      </c>
      <c r="J22" s="194">
        <v>2915</v>
      </c>
      <c r="K22" s="195">
        <f t="shared" si="0"/>
        <v>5830</v>
      </c>
    </row>
    <row r="23" spans="1:11" ht="12.75" x14ac:dyDescent="0.2">
      <c r="A23" s="181"/>
      <c r="B23" s="73" t="s">
        <v>81</v>
      </c>
      <c r="C23" s="77" t="s">
        <v>735</v>
      </c>
      <c r="D23" s="142" t="s">
        <v>255</v>
      </c>
      <c r="E23" s="142" t="s">
        <v>341</v>
      </c>
      <c r="F23" s="142" t="s">
        <v>383</v>
      </c>
      <c r="G23" s="142" t="s">
        <v>506</v>
      </c>
      <c r="H23" s="94">
        <v>41184</v>
      </c>
      <c r="I23" s="150">
        <v>15</v>
      </c>
      <c r="J23" s="194">
        <v>5000</v>
      </c>
      <c r="K23" s="195">
        <f t="shared" si="0"/>
        <v>10000</v>
      </c>
    </row>
    <row r="24" spans="1:11" ht="12.75" x14ac:dyDescent="0.2">
      <c r="A24" s="181"/>
      <c r="B24" s="73" t="s">
        <v>81</v>
      </c>
      <c r="C24" s="77" t="s">
        <v>90</v>
      </c>
      <c r="D24" s="142" t="s">
        <v>256</v>
      </c>
      <c r="E24" s="142" t="s">
        <v>341</v>
      </c>
      <c r="F24" s="142" t="s">
        <v>384</v>
      </c>
      <c r="G24" s="142"/>
      <c r="H24" s="94">
        <v>41184</v>
      </c>
      <c r="I24" s="150">
        <v>15</v>
      </c>
      <c r="J24" s="194">
        <v>3180</v>
      </c>
      <c r="K24" s="195">
        <f t="shared" si="0"/>
        <v>6360</v>
      </c>
    </row>
    <row r="25" spans="1:11" ht="12.75" x14ac:dyDescent="0.2">
      <c r="A25" s="181"/>
      <c r="B25" s="73" t="s">
        <v>81</v>
      </c>
      <c r="C25" s="77" t="s">
        <v>615</v>
      </c>
      <c r="D25" s="142" t="s">
        <v>274</v>
      </c>
      <c r="E25" s="142" t="s">
        <v>341</v>
      </c>
      <c r="F25" s="142"/>
      <c r="G25" s="142"/>
      <c r="H25" s="94">
        <v>41183</v>
      </c>
      <c r="I25" s="150">
        <v>15</v>
      </c>
      <c r="J25" s="194">
        <v>2500</v>
      </c>
      <c r="K25" s="195">
        <f t="shared" si="0"/>
        <v>5000</v>
      </c>
    </row>
    <row r="26" spans="1:11" ht="12.75" x14ac:dyDescent="0.2">
      <c r="A26" s="181"/>
      <c r="B26" s="73" t="s">
        <v>81</v>
      </c>
      <c r="C26" s="77" t="s">
        <v>91</v>
      </c>
      <c r="D26" s="142" t="s">
        <v>257</v>
      </c>
      <c r="E26" s="142" t="s">
        <v>342</v>
      </c>
      <c r="F26" s="142" t="s">
        <v>385</v>
      </c>
      <c r="G26" s="142"/>
      <c r="H26" s="94" t="s">
        <v>499</v>
      </c>
      <c r="I26" s="150">
        <v>15</v>
      </c>
      <c r="J26" s="194">
        <v>7000</v>
      </c>
      <c r="K26" s="195">
        <f t="shared" si="0"/>
        <v>14000</v>
      </c>
    </row>
    <row r="27" spans="1:11" ht="12.75" x14ac:dyDescent="0.2">
      <c r="A27" s="181"/>
      <c r="B27" s="73" t="s">
        <v>81</v>
      </c>
      <c r="C27" s="77" t="s">
        <v>607</v>
      </c>
      <c r="D27" s="142" t="s">
        <v>258</v>
      </c>
      <c r="E27" s="142" t="s">
        <v>342</v>
      </c>
      <c r="F27" s="142"/>
      <c r="G27" s="142" t="s">
        <v>507</v>
      </c>
      <c r="H27" s="94">
        <v>38378</v>
      </c>
      <c r="I27" s="150">
        <v>15</v>
      </c>
      <c r="J27" s="194">
        <v>5830</v>
      </c>
      <c r="K27" s="195">
        <f t="shared" si="0"/>
        <v>11660</v>
      </c>
    </row>
    <row r="28" spans="1:11" ht="12.75" x14ac:dyDescent="0.2">
      <c r="A28" s="181"/>
      <c r="B28" s="73" t="s">
        <v>81</v>
      </c>
      <c r="C28" s="77" t="s">
        <v>722</v>
      </c>
      <c r="D28" s="142" t="s">
        <v>255</v>
      </c>
      <c r="E28" s="142" t="s">
        <v>342</v>
      </c>
      <c r="F28" s="142"/>
      <c r="G28" s="142"/>
      <c r="H28" s="94">
        <v>41183</v>
      </c>
      <c r="I28" s="150">
        <v>15</v>
      </c>
      <c r="J28" s="194">
        <v>2100</v>
      </c>
      <c r="K28" s="195">
        <f t="shared" si="0"/>
        <v>4200</v>
      </c>
    </row>
    <row r="29" spans="1:11" ht="12.75" x14ac:dyDescent="0.2">
      <c r="A29" s="181"/>
      <c r="B29" s="73" t="s">
        <v>81</v>
      </c>
      <c r="C29" s="77" t="s">
        <v>736</v>
      </c>
      <c r="D29" s="142" t="s">
        <v>259</v>
      </c>
      <c r="E29" s="142" t="s">
        <v>342</v>
      </c>
      <c r="F29" s="142"/>
      <c r="G29" s="142"/>
      <c r="H29" s="94">
        <v>41183</v>
      </c>
      <c r="I29" s="185">
        <v>15</v>
      </c>
      <c r="J29" s="196">
        <v>1590</v>
      </c>
      <c r="K29" s="195">
        <f t="shared" si="0"/>
        <v>3180</v>
      </c>
    </row>
    <row r="30" spans="1:11" ht="12.75" x14ac:dyDescent="0.2">
      <c r="A30" s="181"/>
      <c r="B30" s="73" t="s">
        <v>81</v>
      </c>
      <c r="C30" s="77" t="s">
        <v>92</v>
      </c>
      <c r="D30" s="142" t="s">
        <v>260</v>
      </c>
      <c r="E30" s="142" t="s">
        <v>343</v>
      </c>
      <c r="F30" s="142" t="s">
        <v>386</v>
      </c>
      <c r="G30" s="142" t="s">
        <v>508</v>
      </c>
      <c r="H30" s="94">
        <v>41183</v>
      </c>
      <c r="I30" s="150">
        <v>15</v>
      </c>
      <c r="J30" s="194">
        <v>9000</v>
      </c>
      <c r="K30" s="195">
        <f t="shared" si="0"/>
        <v>18000</v>
      </c>
    </row>
    <row r="31" spans="1:11" ht="12.75" x14ac:dyDescent="0.2">
      <c r="A31" s="181"/>
      <c r="B31" s="73" t="s">
        <v>81</v>
      </c>
      <c r="C31" s="77" t="s">
        <v>737</v>
      </c>
      <c r="D31" s="142" t="s">
        <v>258</v>
      </c>
      <c r="E31" s="142" t="s">
        <v>343</v>
      </c>
      <c r="F31" s="142"/>
      <c r="G31" s="142"/>
      <c r="H31" s="94">
        <v>41199</v>
      </c>
      <c r="I31" s="185">
        <v>15</v>
      </c>
      <c r="J31" s="196">
        <v>2500</v>
      </c>
      <c r="K31" s="195">
        <f t="shared" si="0"/>
        <v>5000</v>
      </c>
    </row>
    <row r="32" spans="1:11" ht="12.75" x14ac:dyDescent="0.2">
      <c r="A32" s="181"/>
      <c r="B32" s="73" t="s">
        <v>81</v>
      </c>
      <c r="C32" s="77" t="s">
        <v>93</v>
      </c>
      <c r="D32" s="142" t="s">
        <v>261</v>
      </c>
      <c r="E32" s="202" t="s">
        <v>344</v>
      </c>
      <c r="F32" s="142" t="s">
        <v>387</v>
      </c>
      <c r="G32" s="142" t="s">
        <v>509</v>
      </c>
      <c r="H32" s="94">
        <v>41183</v>
      </c>
      <c r="I32" s="150">
        <v>15</v>
      </c>
      <c r="J32" s="194">
        <v>5000</v>
      </c>
      <c r="K32" s="195">
        <f t="shared" si="0"/>
        <v>10000</v>
      </c>
    </row>
    <row r="33" spans="1:13" ht="12.75" x14ac:dyDescent="0.2">
      <c r="A33" s="181"/>
      <c r="B33" s="73" t="s">
        <v>81</v>
      </c>
      <c r="C33" s="77" t="s">
        <v>94</v>
      </c>
      <c r="D33" s="142" t="s">
        <v>253</v>
      </c>
      <c r="E33" s="202" t="s">
        <v>344</v>
      </c>
      <c r="F33" s="142" t="s">
        <v>388</v>
      </c>
      <c r="G33" s="142"/>
      <c r="H33" s="94">
        <v>36171</v>
      </c>
      <c r="I33" s="150">
        <v>15</v>
      </c>
      <c r="J33" s="194">
        <v>2650</v>
      </c>
      <c r="K33" s="195">
        <f t="shared" si="0"/>
        <v>5300</v>
      </c>
    </row>
    <row r="34" spans="1:13" ht="12.75" x14ac:dyDescent="0.2">
      <c r="A34" s="181"/>
      <c r="B34" s="73" t="s">
        <v>81</v>
      </c>
      <c r="C34" s="77" t="s">
        <v>768</v>
      </c>
      <c r="D34" s="142" t="s">
        <v>259</v>
      </c>
      <c r="E34" s="202" t="s">
        <v>344</v>
      </c>
      <c r="F34" s="142" t="s">
        <v>389</v>
      </c>
      <c r="G34" s="142" t="s">
        <v>510</v>
      </c>
      <c r="H34" s="94">
        <v>38013</v>
      </c>
      <c r="I34" s="150">
        <v>15</v>
      </c>
      <c r="J34" s="194">
        <v>2120</v>
      </c>
      <c r="K34" s="195">
        <f t="shared" si="0"/>
        <v>4240</v>
      </c>
    </row>
    <row r="35" spans="1:13" ht="12.75" x14ac:dyDescent="0.2">
      <c r="A35" s="181"/>
      <c r="B35" s="73" t="s">
        <v>81</v>
      </c>
      <c r="C35" s="77" t="s">
        <v>739</v>
      </c>
      <c r="D35" s="142" t="s">
        <v>256</v>
      </c>
      <c r="E35" s="202" t="s">
        <v>344</v>
      </c>
      <c r="F35" s="142"/>
      <c r="G35" s="142"/>
      <c r="H35" s="94">
        <v>41214</v>
      </c>
      <c r="I35" s="185">
        <v>15</v>
      </c>
      <c r="J35" s="194">
        <v>3180</v>
      </c>
      <c r="K35" s="195">
        <f t="shared" si="0"/>
        <v>6360</v>
      </c>
    </row>
    <row r="36" spans="1:13" ht="12.75" x14ac:dyDescent="0.2">
      <c r="A36" s="181"/>
      <c r="B36" s="73" t="s">
        <v>81</v>
      </c>
      <c r="C36" s="77" t="s">
        <v>718</v>
      </c>
      <c r="D36" s="142" t="s">
        <v>719</v>
      </c>
      <c r="E36" s="202" t="s">
        <v>344</v>
      </c>
      <c r="F36" s="142" t="s">
        <v>721</v>
      </c>
      <c r="G36" s="142" t="s">
        <v>720</v>
      </c>
      <c r="H36" s="94">
        <v>41198</v>
      </c>
      <c r="I36" s="185">
        <v>15</v>
      </c>
      <c r="J36" s="196">
        <v>4000</v>
      </c>
      <c r="K36" s="195">
        <f t="shared" si="0"/>
        <v>8000</v>
      </c>
      <c r="L36" s="166"/>
      <c r="M36" s="166"/>
    </row>
    <row r="37" spans="1:13" ht="12.75" x14ac:dyDescent="0.2">
      <c r="A37" s="181"/>
      <c r="B37" s="73" t="s">
        <v>81</v>
      </c>
      <c r="C37" s="77" t="s">
        <v>97</v>
      </c>
      <c r="D37" s="143" t="s">
        <v>759</v>
      </c>
      <c r="E37" s="202" t="s">
        <v>344</v>
      </c>
      <c r="F37" s="142" t="s">
        <v>390</v>
      </c>
      <c r="G37" s="142" t="s">
        <v>511</v>
      </c>
      <c r="H37" s="94">
        <v>40253</v>
      </c>
      <c r="I37" s="150">
        <v>15</v>
      </c>
      <c r="J37" s="194">
        <v>2120</v>
      </c>
      <c r="K37" s="195">
        <f t="shared" si="0"/>
        <v>4240</v>
      </c>
    </row>
    <row r="38" spans="1:13" ht="12.75" x14ac:dyDescent="0.2">
      <c r="A38" s="181"/>
      <c r="B38" s="73" t="s">
        <v>81</v>
      </c>
      <c r="C38" s="77" t="s">
        <v>98</v>
      </c>
      <c r="D38" s="142" t="s">
        <v>264</v>
      </c>
      <c r="E38" s="202" t="s">
        <v>345</v>
      </c>
      <c r="F38" s="142" t="s">
        <v>391</v>
      </c>
      <c r="G38" s="142" t="s">
        <v>512</v>
      </c>
      <c r="H38" s="94">
        <v>41183</v>
      </c>
      <c r="I38" s="150">
        <v>15</v>
      </c>
      <c r="J38" s="194">
        <v>3000</v>
      </c>
      <c r="K38" s="195">
        <f t="shared" si="0"/>
        <v>6000</v>
      </c>
    </row>
    <row r="39" spans="1:13" ht="12.75" x14ac:dyDescent="0.2">
      <c r="A39" s="181"/>
      <c r="B39" s="73" t="s">
        <v>81</v>
      </c>
      <c r="C39" s="77" t="s">
        <v>623</v>
      </c>
      <c r="D39" s="142" t="s">
        <v>265</v>
      </c>
      <c r="E39" s="202" t="s">
        <v>734</v>
      </c>
      <c r="F39" s="142"/>
      <c r="G39" s="142"/>
      <c r="H39" s="94">
        <v>41183</v>
      </c>
      <c r="I39" s="150">
        <v>15</v>
      </c>
      <c r="J39" s="194">
        <v>2500</v>
      </c>
      <c r="K39" s="195">
        <f t="shared" si="0"/>
        <v>5000</v>
      </c>
    </row>
    <row r="40" spans="1:13" ht="12.75" x14ac:dyDescent="0.2">
      <c r="A40" s="181"/>
      <c r="B40" s="73" t="s">
        <v>81</v>
      </c>
      <c r="C40" s="77" t="s">
        <v>99</v>
      </c>
      <c r="D40" s="142" t="s">
        <v>267</v>
      </c>
      <c r="E40" s="142" t="s">
        <v>346</v>
      </c>
      <c r="F40" s="142" t="s">
        <v>392</v>
      </c>
      <c r="G40" s="142" t="s">
        <v>513</v>
      </c>
      <c r="H40" s="94" t="s">
        <v>500</v>
      </c>
      <c r="I40" s="150">
        <v>15</v>
      </c>
      <c r="J40" s="194">
        <v>4250</v>
      </c>
      <c r="K40" s="195">
        <f t="shared" si="0"/>
        <v>8500</v>
      </c>
    </row>
    <row r="41" spans="1:13" ht="12.75" x14ac:dyDescent="0.2">
      <c r="A41" s="181"/>
      <c r="B41" s="73" t="s">
        <v>81</v>
      </c>
      <c r="C41" s="77" t="s">
        <v>698</v>
      </c>
      <c r="D41" s="142" t="s">
        <v>273</v>
      </c>
      <c r="E41" s="142" t="s">
        <v>699</v>
      </c>
      <c r="F41" s="142"/>
      <c r="G41" s="142"/>
      <c r="H41" s="94">
        <v>41183</v>
      </c>
      <c r="I41" s="150">
        <v>15</v>
      </c>
      <c r="J41" s="194">
        <v>4250</v>
      </c>
      <c r="K41" s="195">
        <f t="shared" si="0"/>
        <v>8500</v>
      </c>
    </row>
    <row r="42" spans="1:13" ht="12.75" x14ac:dyDescent="0.2">
      <c r="A42" s="181"/>
      <c r="B42" s="73" t="s">
        <v>81</v>
      </c>
      <c r="C42" s="77" t="s">
        <v>100</v>
      </c>
      <c r="D42" s="142" t="s">
        <v>268</v>
      </c>
      <c r="E42" s="142" t="s">
        <v>347</v>
      </c>
      <c r="F42" s="142" t="s">
        <v>393</v>
      </c>
      <c r="G42" s="142"/>
      <c r="H42" s="94">
        <v>40909</v>
      </c>
      <c r="I42" s="150">
        <v>15</v>
      </c>
      <c r="J42" s="194">
        <v>4000</v>
      </c>
      <c r="K42" s="195">
        <f t="shared" si="0"/>
        <v>8000</v>
      </c>
    </row>
    <row r="43" spans="1:13" ht="12.75" x14ac:dyDescent="0.2">
      <c r="A43" s="181"/>
      <c r="B43" s="73" t="s">
        <v>81</v>
      </c>
      <c r="C43" s="77" t="s">
        <v>101</v>
      </c>
      <c r="D43" s="142" t="s">
        <v>269</v>
      </c>
      <c r="E43" s="142" t="s">
        <v>347</v>
      </c>
      <c r="F43" s="142" t="s">
        <v>394</v>
      </c>
      <c r="G43" s="142" t="s">
        <v>514</v>
      </c>
      <c r="H43" s="94">
        <v>36901</v>
      </c>
      <c r="I43" s="150">
        <v>15</v>
      </c>
      <c r="J43" s="194">
        <v>3180</v>
      </c>
      <c r="K43" s="195">
        <f t="shared" si="0"/>
        <v>6360</v>
      </c>
    </row>
    <row r="44" spans="1:13" ht="12.75" x14ac:dyDescent="0.2">
      <c r="A44" s="181"/>
      <c r="B44" s="73" t="s">
        <v>81</v>
      </c>
      <c r="C44" s="77" t="s">
        <v>102</v>
      </c>
      <c r="D44" s="142" t="s">
        <v>253</v>
      </c>
      <c r="E44" s="142" t="s">
        <v>347</v>
      </c>
      <c r="F44" s="142" t="s">
        <v>395</v>
      </c>
      <c r="G44" s="142" t="s">
        <v>515</v>
      </c>
      <c r="H44" s="94">
        <v>39084</v>
      </c>
      <c r="I44" s="150">
        <v>15</v>
      </c>
      <c r="J44" s="194">
        <v>2915</v>
      </c>
      <c r="K44" s="195">
        <f t="shared" si="0"/>
        <v>5830</v>
      </c>
    </row>
    <row r="45" spans="1:13" ht="12.75" x14ac:dyDescent="0.2">
      <c r="A45" s="181"/>
      <c r="B45" s="73" t="s">
        <v>81</v>
      </c>
      <c r="C45" s="77" t="s">
        <v>103</v>
      </c>
      <c r="D45" s="142" t="s">
        <v>270</v>
      </c>
      <c r="E45" s="142" t="s">
        <v>348</v>
      </c>
      <c r="F45" s="142" t="s">
        <v>396</v>
      </c>
      <c r="G45" s="142" t="s">
        <v>516</v>
      </c>
      <c r="H45" s="94">
        <v>41183</v>
      </c>
      <c r="I45" s="150">
        <v>15</v>
      </c>
      <c r="J45" s="194">
        <v>4000</v>
      </c>
      <c r="K45" s="195">
        <f t="shared" si="0"/>
        <v>8000</v>
      </c>
    </row>
    <row r="46" spans="1:13" ht="12.75" x14ac:dyDescent="0.2">
      <c r="A46" s="181"/>
      <c r="B46" s="73" t="s">
        <v>81</v>
      </c>
      <c r="C46" s="77" t="s">
        <v>104</v>
      </c>
      <c r="D46" s="142" t="s">
        <v>258</v>
      </c>
      <c r="E46" s="142" t="s">
        <v>348</v>
      </c>
      <c r="F46" s="142" t="s">
        <v>397</v>
      </c>
      <c r="G46" s="142" t="s">
        <v>517</v>
      </c>
      <c r="H46" s="94">
        <v>38001</v>
      </c>
      <c r="I46" s="150">
        <v>15</v>
      </c>
      <c r="J46" s="194">
        <v>2332</v>
      </c>
      <c r="K46" s="195">
        <f t="shared" si="0"/>
        <v>4664</v>
      </c>
    </row>
    <row r="47" spans="1:13" ht="12.75" x14ac:dyDescent="0.2">
      <c r="A47" s="181"/>
      <c r="B47" s="73" t="s">
        <v>81</v>
      </c>
      <c r="C47" s="77" t="s">
        <v>105</v>
      </c>
      <c r="D47" s="142" t="s">
        <v>271</v>
      </c>
      <c r="E47" s="142" t="s">
        <v>349</v>
      </c>
      <c r="F47" s="142" t="s">
        <v>398</v>
      </c>
      <c r="G47" s="142"/>
      <c r="H47" s="94">
        <v>41183</v>
      </c>
      <c r="I47" s="150">
        <v>15</v>
      </c>
      <c r="J47" s="194">
        <v>3500</v>
      </c>
      <c r="K47" s="195">
        <f t="shared" si="0"/>
        <v>7000</v>
      </c>
    </row>
    <row r="48" spans="1:13" ht="12.75" x14ac:dyDescent="0.2">
      <c r="A48" s="181"/>
      <c r="B48" s="73" t="s">
        <v>81</v>
      </c>
      <c r="C48" s="77" t="s">
        <v>106</v>
      </c>
      <c r="D48" s="142" t="s">
        <v>272</v>
      </c>
      <c r="E48" s="142" t="s">
        <v>349</v>
      </c>
      <c r="F48" s="142" t="s">
        <v>399</v>
      </c>
      <c r="G48" s="142" t="s">
        <v>518</v>
      </c>
      <c r="H48" s="94">
        <v>39503</v>
      </c>
      <c r="I48" s="150">
        <v>15</v>
      </c>
      <c r="J48" s="194">
        <v>1590</v>
      </c>
      <c r="K48" s="195">
        <f t="shared" si="0"/>
        <v>3180</v>
      </c>
    </row>
    <row r="49" spans="1:11" ht="12.75" x14ac:dyDescent="0.2">
      <c r="A49" s="181"/>
      <c r="B49" s="73" t="s">
        <v>81</v>
      </c>
      <c r="C49" s="77" t="s">
        <v>700</v>
      </c>
      <c r="D49" s="142" t="s">
        <v>275</v>
      </c>
      <c r="E49" s="142" t="s">
        <v>701</v>
      </c>
      <c r="F49" s="142"/>
      <c r="G49" s="142"/>
      <c r="H49" s="94">
        <v>41183</v>
      </c>
      <c r="I49" s="150">
        <v>15</v>
      </c>
      <c r="J49" s="194">
        <v>3250</v>
      </c>
      <c r="K49" s="195">
        <f t="shared" si="0"/>
        <v>6500</v>
      </c>
    </row>
    <row r="50" spans="1:11" ht="22.5" x14ac:dyDescent="0.2">
      <c r="A50" s="181"/>
      <c r="B50" s="73" t="s">
        <v>81</v>
      </c>
      <c r="C50" s="77" t="s">
        <v>738</v>
      </c>
      <c r="D50" s="142" t="s">
        <v>275</v>
      </c>
      <c r="E50" s="202" t="s">
        <v>351</v>
      </c>
      <c r="F50" s="142"/>
      <c r="G50" s="142"/>
      <c r="H50" s="94">
        <v>41183</v>
      </c>
      <c r="I50" s="185">
        <v>15</v>
      </c>
      <c r="J50" s="196">
        <v>3500</v>
      </c>
      <c r="K50" s="195">
        <f t="shared" si="0"/>
        <v>7000</v>
      </c>
    </row>
    <row r="51" spans="1:11" ht="22.5" x14ac:dyDescent="0.2">
      <c r="A51" s="181"/>
      <c r="B51" s="73" t="s">
        <v>81</v>
      </c>
      <c r="C51" s="77" t="s">
        <v>702</v>
      </c>
      <c r="D51" s="142" t="s">
        <v>274</v>
      </c>
      <c r="E51" s="202" t="s">
        <v>351</v>
      </c>
      <c r="F51" s="142"/>
      <c r="G51" s="142"/>
      <c r="H51" s="94">
        <v>41183</v>
      </c>
      <c r="I51" s="150">
        <v>15</v>
      </c>
      <c r="J51" s="194">
        <v>3250</v>
      </c>
      <c r="K51" s="195">
        <f t="shared" si="0"/>
        <v>6500</v>
      </c>
    </row>
    <row r="52" spans="1:11" ht="22.5" x14ac:dyDescent="0.2">
      <c r="A52" s="181"/>
      <c r="B52" s="73" t="s">
        <v>81</v>
      </c>
      <c r="C52" s="77" t="s">
        <v>624</v>
      </c>
      <c r="D52" s="142" t="s">
        <v>274</v>
      </c>
      <c r="E52" s="202" t="s">
        <v>351</v>
      </c>
      <c r="F52" s="142"/>
      <c r="G52" s="142"/>
      <c r="H52" s="94">
        <v>41183</v>
      </c>
      <c r="I52" s="150">
        <v>15</v>
      </c>
      <c r="J52" s="194">
        <v>3250</v>
      </c>
      <c r="K52" s="195">
        <f t="shared" si="0"/>
        <v>6500</v>
      </c>
    </row>
    <row r="53" spans="1:11" ht="22.5" x14ac:dyDescent="0.2">
      <c r="A53" s="181"/>
      <c r="B53" s="73" t="s">
        <v>81</v>
      </c>
      <c r="C53" s="77" t="s">
        <v>680</v>
      </c>
      <c r="D53" s="142" t="s">
        <v>274</v>
      </c>
      <c r="E53" s="202" t="s">
        <v>351</v>
      </c>
      <c r="F53" s="142"/>
      <c r="G53" s="142"/>
      <c r="H53" s="94">
        <v>41183</v>
      </c>
      <c r="I53" s="185">
        <v>15</v>
      </c>
      <c r="J53" s="196">
        <v>3000</v>
      </c>
      <c r="K53" s="195">
        <f t="shared" si="0"/>
        <v>6000</v>
      </c>
    </row>
    <row r="54" spans="1:11" ht="12.75" x14ac:dyDescent="0.2">
      <c r="A54" s="181"/>
      <c r="B54" s="73" t="s">
        <v>81</v>
      </c>
      <c r="C54" s="77" t="s">
        <v>107</v>
      </c>
      <c r="D54" s="142" t="s">
        <v>276</v>
      </c>
      <c r="E54" s="142" t="s">
        <v>352</v>
      </c>
      <c r="F54" s="142" t="s">
        <v>400</v>
      </c>
      <c r="G54" s="186" t="s">
        <v>519</v>
      </c>
      <c r="H54" s="94">
        <v>41183</v>
      </c>
      <c r="I54" s="150">
        <v>15</v>
      </c>
      <c r="J54" s="194">
        <v>3500</v>
      </c>
      <c r="K54" s="195">
        <f t="shared" si="0"/>
        <v>7000</v>
      </c>
    </row>
    <row r="55" spans="1:11" ht="12.75" x14ac:dyDescent="0.2">
      <c r="A55" s="181"/>
      <c r="B55" s="73" t="s">
        <v>81</v>
      </c>
      <c r="C55" s="77" t="s">
        <v>108</v>
      </c>
      <c r="D55" s="142" t="s">
        <v>280</v>
      </c>
      <c r="E55" s="142" t="s">
        <v>352</v>
      </c>
      <c r="F55" s="142" t="s">
        <v>401</v>
      </c>
      <c r="G55" s="186" t="s">
        <v>520</v>
      </c>
      <c r="H55" s="94">
        <v>41183</v>
      </c>
      <c r="I55" s="150">
        <v>15</v>
      </c>
      <c r="J55" s="194">
        <v>3250</v>
      </c>
      <c r="K55" s="195">
        <f t="shared" si="0"/>
        <v>6500</v>
      </c>
    </row>
    <row r="56" spans="1:11" ht="12.75" x14ac:dyDescent="0.2">
      <c r="A56" s="181"/>
      <c r="B56" s="73" t="s">
        <v>81</v>
      </c>
      <c r="C56" s="77" t="s">
        <v>109</v>
      </c>
      <c r="D56" s="142" t="s">
        <v>280</v>
      </c>
      <c r="E56" s="142" t="s">
        <v>352</v>
      </c>
      <c r="F56" s="142" t="s">
        <v>402</v>
      </c>
      <c r="G56" s="186" t="s">
        <v>521</v>
      </c>
      <c r="H56" s="94">
        <v>41183</v>
      </c>
      <c r="I56" s="150">
        <v>15</v>
      </c>
      <c r="J56" s="194">
        <v>3250</v>
      </c>
      <c r="K56" s="195">
        <f t="shared" si="0"/>
        <v>6500</v>
      </c>
    </row>
    <row r="57" spans="1:11" ht="12.75" x14ac:dyDescent="0.2">
      <c r="A57" s="181"/>
      <c r="B57" s="73" t="s">
        <v>81</v>
      </c>
      <c r="C57" s="77" t="s">
        <v>110</v>
      </c>
      <c r="D57" s="142" t="s">
        <v>277</v>
      </c>
      <c r="E57" s="142" t="s">
        <v>352</v>
      </c>
      <c r="F57" s="142" t="s">
        <v>403</v>
      </c>
      <c r="G57" s="142" t="s">
        <v>522</v>
      </c>
      <c r="H57" s="94">
        <v>39876</v>
      </c>
      <c r="I57" s="150">
        <v>15</v>
      </c>
      <c r="J57" s="197">
        <v>2120</v>
      </c>
      <c r="K57" s="195">
        <f t="shared" si="0"/>
        <v>4240</v>
      </c>
    </row>
    <row r="58" spans="1:11" ht="12.75" x14ac:dyDescent="0.2">
      <c r="A58" s="181"/>
      <c r="B58" s="73" t="s">
        <v>81</v>
      </c>
      <c r="C58" s="77" t="s">
        <v>112</v>
      </c>
      <c r="D58" s="142" t="s">
        <v>279</v>
      </c>
      <c r="E58" s="142" t="s">
        <v>353</v>
      </c>
      <c r="F58" s="142" t="s">
        <v>405</v>
      </c>
      <c r="G58" s="142"/>
      <c r="H58" s="94">
        <v>41183</v>
      </c>
      <c r="I58" s="150">
        <v>15</v>
      </c>
      <c r="J58" s="197">
        <v>4000</v>
      </c>
      <c r="K58" s="195">
        <f t="shared" si="0"/>
        <v>8000</v>
      </c>
    </row>
    <row r="59" spans="1:11" ht="12.75" x14ac:dyDescent="0.2">
      <c r="A59" s="181"/>
      <c r="B59" s="73" t="s">
        <v>81</v>
      </c>
      <c r="C59" s="77" t="s">
        <v>111</v>
      </c>
      <c r="D59" s="142" t="s">
        <v>278</v>
      </c>
      <c r="E59" s="142" t="s">
        <v>353</v>
      </c>
      <c r="F59" s="142" t="s">
        <v>404</v>
      </c>
      <c r="G59" s="142" t="s">
        <v>523</v>
      </c>
      <c r="H59" s="94">
        <v>36892</v>
      </c>
      <c r="I59" s="150">
        <v>15</v>
      </c>
      <c r="J59" s="197">
        <v>5300</v>
      </c>
      <c r="K59" s="195">
        <f t="shared" si="0"/>
        <v>10600</v>
      </c>
    </row>
    <row r="60" spans="1:11" ht="12.75" x14ac:dyDescent="0.2">
      <c r="A60" s="181"/>
      <c r="B60" s="73" t="s">
        <v>81</v>
      </c>
      <c r="C60" s="77" t="s">
        <v>113</v>
      </c>
      <c r="D60" s="142" t="s">
        <v>280</v>
      </c>
      <c r="E60" s="142" t="s">
        <v>353</v>
      </c>
      <c r="F60" s="142" t="s">
        <v>406</v>
      </c>
      <c r="G60" s="142" t="s">
        <v>524</v>
      </c>
      <c r="H60" s="94">
        <v>41183</v>
      </c>
      <c r="I60" s="150">
        <v>15</v>
      </c>
      <c r="J60" s="197">
        <v>3250</v>
      </c>
      <c r="K60" s="195">
        <f t="shared" si="0"/>
        <v>6500</v>
      </c>
    </row>
    <row r="61" spans="1:11" ht="12.75" x14ac:dyDescent="0.2">
      <c r="A61" s="181"/>
      <c r="B61" s="73" t="s">
        <v>81</v>
      </c>
      <c r="C61" s="77" t="s">
        <v>114</v>
      </c>
      <c r="D61" s="142" t="s">
        <v>273</v>
      </c>
      <c r="E61" s="142" t="s">
        <v>354</v>
      </c>
      <c r="F61" s="142" t="s">
        <v>407</v>
      </c>
      <c r="G61" s="142" t="s">
        <v>525</v>
      </c>
      <c r="H61" s="94">
        <v>41183</v>
      </c>
      <c r="I61" s="150">
        <v>15</v>
      </c>
      <c r="J61" s="197">
        <v>4000</v>
      </c>
      <c r="K61" s="195">
        <f t="shared" si="0"/>
        <v>8000</v>
      </c>
    </row>
    <row r="62" spans="1:11" ht="12.75" x14ac:dyDescent="0.2">
      <c r="A62" s="181"/>
      <c r="B62" s="73" t="s">
        <v>81</v>
      </c>
      <c r="C62" s="77" t="s">
        <v>115</v>
      </c>
      <c r="D62" s="142" t="s">
        <v>280</v>
      </c>
      <c r="E62" s="142" t="s">
        <v>354</v>
      </c>
      <c r="F62" s="142" t="s">
        <v>408</v>
      </c>
      <c r="G62" s="142" t="s">
        <v>526</v>
      </c>
      <c r="H62" s="94">
        <v>41183</v>
      </c>
      <c r="I62" s="150">
        <v>15</v>
      </c>
      <c r="J62" s="198">
        <v>3250</v>
      </c>
      <c r="K62" s="195">
        <f t="shared" si="0"/>
        <v>6500</v>
      </c>
    </row>
    <row r="63" spans="1:11" ht="12.75" x14ac:dyDescent="0.2">
      <c r="A63" s="181"/>
      <c r="B63" s="73" t="s">
        <v>81</v>
      </c>
      <c r="C63" s="77" t="s">
        <v>687</v>
      </c>
      <c r="D63" s="142" t="s">
        <v>280</v>
      </c>
      <c r="E63" s="142" t="s">
        <v>354</v>
      </c>
      <c r="F63" s="142"/>
      <c r="G63" s="142"/>
      <c r="H63" s="94">
        <v>41183</v>
      </c>
      <c r="I63" s="150">
        <v>15</v>
      </c>
      <c r="J63" s="198">
        <v>2500</v>
      </c>
      <c r="K63" s="195">
        <f t="shared" si="0"/>
        <v>5000</v>
      </c>
    </row>
    <row r="64" spans="1:11" ht="12.75" x14ac:dyDescent="0.2">
      <c r="A64" s="181"/>
      <c r="B64" s="73" t="s">
        <v>81</v>
      </c>
      <c r="C64" s="77" t="s">
        <v>116</v>
      </c>
      <c r="D64" s="142" t="s">
        <v>280</v>
      </c>
      <c r="E64" s="142" t="s">
        <v>354</v>
      </c>
      <c r="F64" s="142" t="s">
        <v>409</v>
      </c>
      <c r="G64" s="142" t="s">
        <v>527</v>
      </c>
      <c r="H64" s="94">
        <v>41183</v>
      </c>
      <c r="I64" s="150">
        <v>15</v>
      </c>
      <c r="J64" s="197">
        <v>3250</v>
      </c>
      <c r="K64" s="195">
        <f t="shared" si="0"/>
        <v>6500</v>
      </c>
    </row>
    <row r="65" spans="1:11" ht="12.75" x14ac:dyDescent="0.2">
      <c r="A65" s="181"/>
      <c r="B65" s="73" t="s">
        <v>81</v>
      </c>
      <c r="C65" s="77" t="s">
        <v>620</v>
      </c>
      <c r="D65" s="142" t="s">
        <v>703</v>
      </c>
      <c r="E65" s="142" t="s">
        <v>354</v>
      </c>
      <c r="F65" s="142"/>
      <c r="G65" s="142"/>
      <c r="H65" s="94">
        <v>41183</v>
      </c>
      <c r="I65" s="150">
        <v>15</v>
      </c>
      <c r="J65" s="197">
        <v>2500</v>
      </c>
      <c r="K65" s="195">
        <f t="shared" si="0"/>
        <v>5000</v>
      </c>
    </row>
    <row r="66" spans="1:11" ht="12.75" x14ac:dyDescent="0.2">
      <c r="A66" s="181"/>
      <c r="B66" s="73" t="s">
        <v>81</v>
      </c>
      <c r="C66" s="77" t="s">
        <v>740</v>
      </c>
      <c r="D66" s="142" t="s">
        <v>274</v>
      </c>
      <c r="E66" s="142" t="s">
        <v>355</v>
      </c>
      <c r="F66" s="142"/>
      <c r="G66" s="142"/>
      <c r="H66" s="94">
        <v>41183</v>
      </c>
      <c r="I66" s="150">
        <v>15</v>
      </c>
      <c r="J66" s="197">
        <v>2000</v>
      </c>
      <c r="K66" s="195">
        <f t="shared" si="0"/>
        <v>4000</v>
      </c>
    </row>
    <row r="67" spans="1:11" ht="12.75" x14ac:dyDescent="0.2">
      <c r="A67" s="181"/>
      <c r="B67" s="73" t="s">
        <v>82</v>
      </c>
      <c r="C67" s="77" t="s">
        <v>704</v>
      </c>
      <c r="D67" s="142" t="s">
        <v>277</v>
      </c>
      <c r="E67" s="142" t="s">
        <v>355</v>
      </c>
      <c r="F67" s="142" t="s">
        <v>705</v>
      </c>
      <c r="G67" s="142" t="s">
        <v>706</v>
      </c>
      <c r="H67" s="94">
        <v>41204</v>
      </c>
      <c r="I67" s="150">
        <v>15</v>
      </c>
      <c r="J67" s="199">
        <v>1590</v>
      </c>
      <c r="K67" s="195">
        <f t="shared" si="0"/>
        <v>3180</v>
      </c>
    </row>
    <row r="68" spans="1:11" ht="12.75" x14ac:dyDescent="0.2">
      <c r="A68" s="181"/>
      <c r="B68" s="73" t="s">
        <v>82</v>
      </c>
      <c r="C68" s="77" t="s">
        <v>723</v>
      </c>
      <c r="D68" s="142" t="s">
        <v>281</v>
      </c>
      <c r="E68" s="142" t="s">
        <v>355</v>
      </c>
      <c r="F68" s="142"/>
      <c r="G68" s="142"/>
      <c r="H68" s="94">
        <v>35796</v>
      </c>
      <c r="I68" s="185">
        <v>15</v>
      </c>
      <c r="J68" s="195">
        <v>636</v>
      </c>
      <c r="K68" s="195">
        <f t="shared" si="0"/>
        <v>1272</v>
      </c>
    </row>
    <row r="69" spans="1:11" ht="12.75" x14ac:dyDescent="0.2">
      <c r="A69" s="181"/>
      <c r="B69" s="74" t="s">
        <v>83</v>
      </c>
      <c r="C69" s="77" t="s">
        <v>625</v>
      </c>
      <c r="D69" s="142" t="s">
        <v>284</v>
      </c>
      <c r="E69" s="142" t="s">
        <v>356</v>
      </c>
      <c r="F69" s="142"/>
      <c r="G69" s="142"/>
      <c r="H69" s="94">
        <v>41183</v>
      </c>
      <c r="I69" s="187">
        <v>15</v>
      </c>
      <c r="J69" s="197">
        <v>7500</v>
      </c>
      <c r="K69" s="195">
        <f t="shared" si="0"/>
        <v>15000</v>
      </c>
    </row>
    <row r="70" spans="1:11" ht="12.75" x14ac:dyDescent="0.2">
      <c r="A70" s="181"/>
      <c r="B70" s="74" t="s">
        <v>83</v>
      </c>
      <c r="C70" s="77" t="s">
        <v>626</v>
      </c>
      <c r="D70" s="142" t="s">
        <v>251</v>
      </c>
      <c r="E70" s="142" t="s">
        <v>356</v>
      </c>
      <c r="F70" s="142"/>
      <c r="G70" s="142"/>
      <c r="H70" s="94">
        <v>41183</v>
      </c>
      <c r="I70" s="150">
        <v>15</v>
      </c>
      <c r="J70" s="197">
        <v>5000</v>
      </c>
      <c r="K70" s="195">
        <f t="shared" si="0"/>
        <v>10000</v>
      </c>
    </row>
    <row r="71" spans="1:11" ht="12.75" x14ac:dyDescent="0.2">
      <c r="A71" s="181"/>
      <c r="B71" s="74" t="s">
        <v>83</v>
      </c>
      <c r="C71" s="77" t="s">
        <v>119</v>
      </c>
      <c r="D71" s="142" t="s">
        <v>258</v>
      </c>
      <c r="E71" s="142" t="s">
        <v>356</v>
      </c>
      <c r="F71" s="142" t="s">
        <v>413</v>
      </c>
      <c r="G71" s="142" t="s">
        <v>531</v>
      </c>
      <c r="H71" s="94">
        <v>35807</v>
      </c>
      <c r="I71" s="150">
        <v>15</v>
      </c>
      <c r="J71" s="197">
        <v>6360</v>
      </c>
      <c r="K71" s="195">
        <f t="shared" si="0"/>
        <v>12720</v>
      </c>
    </row>
    <row r="72" spans="1:11" ht="12.75" x14ac:dyDescent="0.2">
      <c r="A72" s="181"/>
      <c r="B72" s="74" t="s">
        <v>83</v>
      </c>
      <c r="C72" s="77" t="s">
        <v>120</v>
      </c>
      <c r="D72" s="142" t="s">
        <v>285</v>
      </c>
      <c r="E72" s="142" t="s">
        <v>356</v>
      </c>
      <c r="F72" s="142" t="s">
        <v>414</v>
      </c>
      <c r="G72" s="142" t="s">
        <v>532</v>
      </c>
      <c r="H72" s="94">
        <v>39133</v>
      </c>
      <c r="I72" s="150">
        <v>15</v>
      </c>
      <c r="J72" s="197">
        <v>4240</v>
      </c>
      <c r="K72" s="195">
        <f t="shared" si="0"/>
        <v>8480</v>
      </c>
    </row>
    <row r="73" spans="1:11" ht="12.75" x14ac:dyDescent="0.2">
      <c r="A73" s="181"/>
      <c r="B73" s="74" t="s">
        <v>83</v>
      </c>
      <c r="C73" s="77" t="s">
        <v>121</v>
      </c>
      <c r="D73" s="142" t="s">
        <v>286</v>
      </c>
      <c r="E73" s="142" t="s">
        <v>356</v>
      </c>
      <c r="F73" s="142" t="s">
        <v>415</v>
      </c>
      <c r="G73" s="142" t="s">
        <v>533</v>
      </c>
      <c r="H73" s="94">
        <v>36893</v>
      </c>
      <c r="I73" s="150">
        <v>15</v>
      </c>
      <c r="J73" s="197">
        <v>4240</v>
      </c>
      <c r="K73" s="195">
        <f t="shared" si="0"/>
        <v>8480</v>
      </c>
    </row>
    <row r="74" spans="1:11" ht="12.75" x14ac:dyDescent="0.2">
      <c r="A74" s="181"/>
      <c r="B74" s="74" t="s">
        <v>83</v>
      </c>
      <c r="C74" s="77" t="s">
        <v>688</v>
      </c>
      <c r="D74" s="142" t="s">
        <v>621</v>
      </c>
      <c r="E74" s="142" t="s">
        <v>356</v>
      </c>
      <c r="F74" s="142" t="s">
        <v>416</v>
      </c>
      <c r="G74" s="142" t="s">
        <v>534</v>
      </c>
      <c r="H74" s="94">
        <v>37059</v>
      </c>
      <c r="I74" s="150">
        <v>15</v>
      </c>
      <c r="J74" s="197">
        <v>4240</v>
      </c>
      <c r="K74" s="195">
        <f t="shared" si="0"/>
        <v>8480</v>
      </c>
    </row>
    <row r="75" spans="1:11" ht="12.75" x14ac:dyDescent="0.2">
      <c r="A75" s="181"/>
      <c r="B75" s="74" t="s">
        <v>83</v>
      </c>
      <c r="C75" s="77" t="s">
        <v>627</v>
      </c>
      <c r="D75" s="142" t="s">
        <v>621</v>
      </c>
      <c r="E75" s="142" t="s">
        <v>356</v>
      </c>
      <c r="F75" s="142"/>
      <c r="G75" s="142"/>
      <c r="H75" s="94">
        <v>41183</v>
      </c>
      <c r="I75" s="150">
        <v>15</v>
      </c>
      <c r="J75" s="197">
        <v>3250</v>
      </c>
      <c r="K75" s="195">
        <f t="shared" ref="K75:K138" si="1">PRODUCT(J75*2)</f>
        <v>6500</v>
      </c>
    </row>
    <row r="76" spans="1:11" ht="12.75" x14ac:dyDescent="0.2">
      <c r="A76" s="181"/>
      <c r="B76" s="74" t="s">
        <v>83</v>
      </c>
      <c r="C76" s="77" t="s">
        <v>628</v>
      </c>
      <c r="D76" s="142" t="s">
        <v>287</v>
      </c>
      <c r="E76" s="142" t="s">
        <v>356</v>
      </c>
      <c r="F76" s="142" t="s">
        <v>416</v>
      </c>
      <c r="G76" s="142" t="s">
        <v>534</v>
      </c>
      <c r="H76" s="94">
        <v>38397</v>
      </c>
      <c r="I76" s="150">
        <v>15</v>
      </c>
      <c r="J76" s="197">
        <v>4000</v>
      </c>
      <c r="K76" s="195">
        <f t="shared" si="1"/>
        <v>8000</v>
      </c>
    </row>
    <row r="77" spans="1:11" ht="12.75" x14ac:dyDescent="0.2">
      <c r="A77" s="181"/>
      <c r="B77" s="74" t="s">
        <v>83</v>
      </c>
      <c r="C77" s="77" t="s">
        <v>122</v>
      </c>
      <c r="D77" s="142" t="s">
        <v>288</v>
      </c>
      <c r="E77" s="142" t="s">
        <v>356</v>
      </c>
      <c r="F77" s="142" t="s">
        <v>417</v>
      </c>
      <c r="G77" s="142" t="s">
        <v>535</v>
      </c>
      <c r="H77" s="94">
        <v>33338</v>
      </c>
      <c r="I77" s="150">
        <v>15</v>
      </c>
      <c r="J77" s="197">
        <v>4770</v>
      </c>
      <c r="K77" s="195">
        <f t="shared" si="1"/>
        <v>9540</v>
      </c>
    </row>
    <row r="78" spans="1:11" ht="12.75" x14ac:dyDescent="0.2">
      <c r="A78" s="181"/>
      <c r="B78" s="74" t="s">
        <v>83</v>
      </c>
      <c r="C78" s="77" t="s">
        <v>629</v>
      </c>
      <c r="D78" s="142" t="s">
        <v>290</v>
      </c>
      <c r="E78" s="142" t="s">
        <v>356</v>
      </c>
      <c r="F78" s="142"/>
      <c r="G78" s="142"/>
      <c r="H78" s="94">
        <v>41183</v>
      </c>
      <c r="I78" s="150">
        <v>15</v>
      </c>
      <c r="J78" s="197">
        <v>5000</v>
      </c>
      <c r="K78" s="195">
        <f t="shared" si="1"/>
        <v>10000</v>
      </c>
    </row>
    <row r="79" spans="1:11" ht="12.75" x14ac:dyDescent="0.2">
      <c r="A79" s="181"/>
      <c r="B79" s="74" t="s">
        <v>83</v>
      </c>
      <c r="C79" s="77" t="s">
        <v>123</v>
      </c>
      <c r="D79" s="142" t="s">
        <v>291</v>
      </c>
      <c r="E79" s="142" t="s">
        <v>357</v>
      </c>
      <c r="F79" s="142" t="s">
        <v>418</v>
      </c>
      <c r="G79" s="142" t="s">
        <v>536</v>
      </c>
      <c r="H79" s="94">
        <v>41183</v>
      </c>
      <c r="I79" s="150">
        <v>15</v>
      </c>
      <c r="J79" s="197">
        <v>3500</v>
      </c>
      <c r="K79" s="195">
        <f t="shared" si="1"/>
        <v>7000</v>
      </c>
    </row>
    <row r="80" spans="1:11" ht="12.75" x14ac:dyDescent="0.2">
      <c r="A80" s="181"/>
      <c r="B80" s="74" t="s">
        <v>83</v>
      </c>
      <c r="C80" s="77" t="s">
        <v>124</v>
      </c>
      <c r="D80" s="142" t="s">
        <v>275</v>
      </c>
      <c r="E80" s="202" t="s">
        <v>358</v>
      </c>
      <c r="F80" s="142" t="s">
        <v>419</v>
      </c>
      <c r="G80" s="142" t="s">
        <v>537</v>
      </c>
      <c r="H80" s="165">
        <v>41183</v>
      </c>
      <c r="I80" s="150">
        <v>15</v>
      </c>
      <c r="J80" s="197">
        <v>4000</v>
      </c>
      <c r="K80" s="195">
        <f t="shared" si="1"/>
        <v>8000</v>
      </c>
    </row>
    <row r="81" spans="1:15" ht="12.75" x14ac:dyDescent="0.2">
      <c r="A81" s="181"/>
      <c r="B81" s="74" t="s">
        <v>83</v>
      </c>
      <c r="C81" s="77" t="s">
        <v>741</v>
      </c>
      <c r="D81" s="142" t="s">
        <v>258</v>
      </c>
      <c r="E81" s="202" t="s">
        <v>358</v>
      </c>
      <c r="F81" s="142"/>
      <c r="G81" s="142"/>
      <c r="H81" s="94">
        <v>40189</v>
      </c>
      <c r="I81" s="185">
        <v>15</v>
      </c>
      <c r="J81" s="199">
        <v>2500</v>
      </c>
      <c r="K81" s="195">
        <f t="shared" si="1"/>
        <v>5000</v>
      </c>
    </row>
    <row r="82" spans="1:15" ht="12.75" x14ac:dyDescent="0.2">
      <c r="A82" s="181"/>
      <c r="B82" s="74" t="s">
        <v>83</v>
      </c>
      <c r="C82" s="80" t="s">
        <v>125</v>
      </c>
      <c r="D82" s="142" t="s">
        <v>285</v>
      </c>
      <c r="E82" s="202" t="s">
        <v>358</v>
      </c>
      <c r="F82" s="142" t="s">
        <v>420</v>
      </c>
      <c r="G82" s="142" t="s">
        <v>538</v>
      </c>
      <c r="H82" s="94">
        <v>37995</v>
      </c>
      <c r="I82" s="150">
        <v>15</v>
      </c>
      <c r="J82" s="197">
        <v>2385</v>
      </c>
      <c r="K82" s="195">
        <f t="shared" si="1"/>
        <v>4770</v>
      </c>
    </row>
    <row r="83" spans="1:15" ht="12.75" x14ac:dyDescent="0.2">
      <c r="A83" s="181"/>
      <c r="B83" s="74" t="s">
        <v>83</v>
      </c>
      <c r="C83" s="77" t="s">
        <v>126</v>
      </c>
      <c r="D83" s="142" t="s">
        <v>269</v>
      </c>
      <c r="E83" s="202" t="s">
        <v>358</v>
      </c>
      <c r="F83" s="142" t="s">
        <v>421</v>
      </c>
      <c r="G83" s="142" t="s">
        <v>539</v>
      </c>
      <c r="H83" s="94">
        <v>39465</v>
      </c>
      <c r="I83" s="150">
        <v>15</v>
      </c>
      <c r="J83" s="197">
        <v>2385</v>
      </c>
      <c r="K83" s="195">
        <f t="shared" si="1"/>
        <v>4770</v>
      </c>
    </row>
    <row r="84" spans="1:15" ht="12.75" x14ac:dyDescent="0.2">
      <c r="A84" s="181"/>
      <c r="B84" s="74" t="s">
        <v>83</v>
      </c>
      <c r="C84" s="77" t="s">
        <v>127</v>
      </c>
      <c r="D84" s="142" t="s">
        <v>253</v>
      </c>
      <c r="E84" s="202" t="s">
        <v>358</v>
      </c>
      <c r="F84" s="142" t="s">
        <v>422</v>
      </c>
      <c r="G84" s="142" t="s">
        <v>540</v>
      </c>
      <c r="H84" s="94">
        <v>39815</v>
      </c>
      <c r="I84" s="150">
        <v>15</v>
      </c>
      <c r="J84" s="197">
        <v>2120</v>
      </c>
      <c r="K84" s="195">
        <f t="shared" si="1"/>
        <v>4240</v>
      </c>
    </row>
    <row r="85" spans="1:15" ht="12.75" x14ac:dyDescent="0.2">
      <c r="A85" s="181"/>
      <c r="B85" s="74" t="s">
        <v>83</v>
      </c>
      <c r="C85" s="77" t="s">
        <v>128</v>
      </c>
      <c r="D85" s="142" t="s">
        <v>273</v>
      </c>
      <c r="E85" s="202" t="s">
        <v>359</v>
      </c>
      <c r="F85" s="142" t="s">
        <v>423</v>
      </c>
      <c r="G85" s="142" t="s">
        <v>541</v>
      </c>
      <c r="H85" s="94">
        <v>41183</v>
      </c>
      <c r="I85" s="150">
        <v>15</v>
      </c>
      <c r="J85" s="197">
        <v>4000</v>
      </c>
      <c r="K85" s="195">
        <f t="shared" si="1"/>
        <v>8000</v>
      </c>
    </row>
    <row r="86" spans="1:15" ht="12.75" x14ac:dyDescent="0.2">
      <c r="A86" s="181"/>
      <c r="B86" s="74" t="s">
        <v>83</v>
      </c>
      <c r="C86" s="77" t="s">
        <v>683</v>
      </c>
      <c r="D86" s="142" t="s">
        <v>274</v>
      </c>
      <c r="E86" s="202" t="s">
        <v>359</v>
      </c>
      <c r="F86" s="142"/>
      <c r="G86" s="142"/>
      <c r="H86" s="94">
        <v>41183</v>
      </c>
      <c r="I86" s="185">
        <v>15</v>
      </c>
      <c r="J86" s="199">
        <v>1500</v>
      </c>
      <c r="K86" s="195">
        <f t="shared" si="1"/>
        <v>3000</v>
      </c>
    </row>
    <row r="87" spans="1:15" ht="12.75" x14ac:dyDescent="0.2">
      <c r="A87" s="181"/>
      <c r="B87" s="74" t="s">
        <v>83</v>
      </c>
      <c r="C87" s="77" t="s">
        <v>713</v>
      </c>
      <c r="D87" s="142" t="s">
        <v>274</v>
      </c>
      <c r="E87" s="202" t="s">
        <v>359</v>
      </c>
      <c r="F87" s="142" t="s">
        <v>753</v>
      </c>
      <c r="G87" s="142" t="s">
        <v>754</v>
      </c>
      <c r="H87" s="94">
        <v>40194</v>
      </c>
      <c r="I87" s="185">
        <v>15</v>
      </c>
      <c r="J87" s="199">
        <v>2500</v>
      </c>
      <c r="K87" s="195">
        <f t="shared" si="1"/>
        <v>5000</v>
      </c>
    </row>
    <row r="88" spans="1:15" ht="12.75" x14ac:dyDescent="0.2">
      <c r="A88" s="181"/>
      <c r="B88" s="74" t="s">
        <v>83</v>
      </c>
      <c r="C88" s="77" t="s">
        <v>684</v>
      </c>
      <c r="D88" s="142" t="s">
        <v>258</v>
      </c>
      <c r="E88" s="202" t="s">
        <v>359</v>
      </c>
      <c r="F88" s="142"/>
      <c r="G88" s="142"/>
      <c r="H88" s="94">
        <v>41183</v>
      </c>
      <c r="I88" s="185">
        <v>15</v>
      </c>
      <c r="J88" s="199">
        <v>1500</v>
      </c>
      <c r="K88" s="195">
        <f t="shared" si="1"/>
        <v>3000</v>
      </c>
    </row>
    <row r="89" spans="1:15" ht="12.75" x14ac:dyDescent="0.2">
      <c r="A89" s="181"/>
      <c r="B89" s="74" t="s">
        <v>83</v>
      </c>
      <c r="C89" s="77" t="s">
        <v>49</v>
      </c>
      <c r="D89" s="142" t="s">
        <v>272</v>
      </c>
      <c r="E89" s="202" t="s">
        <v>359</v>
      </c>
      <c r="F89" s="142" t="s">
        <v>50</v>
      </c>
      <c r="G89" s="142" t="s">
        <v>542</v>
      </c>
      <c r="H89" s="94">
        <v>39949</v>
      </c>
      <c r="I89" s="150">
        <v>15</v>
      </c>
      <c r="J89" s="197">
        <v>1855</v>
      </c>
      <c r="K89" s="195">
        <f t="shared" si="1"/>
        <v>3710</v>
      </c>
      <c r="L89" s="166"/>
      <c r="M89" s="166"/>
      <c r="N89" s="166"/>
      <c r="O89" s="166"/>
    </row>
    <row r="90" spans="1:15" ht="12.75" x14ac:dyDescent="0.2">
      <c r="A90" s="181"/>
      <c r="B90" s="74" t="s">
        <v>84</v>
      </c>
      <c r="C90" s="77" t="s">
        <v>129</v>
      </c>
      <c r="D90" s="142" t="s">
        <v>273</v>
      </c>
      <c r="E90" s="202" t="s">
        <v>360</v>
      </c>
      <c r="F90" s="142" t="s">
        <v>424</v>
      </c>
      <c r="G90" s="142" t="s">
        <v>543</v>
      </c>
      <c r="H90" s="94">
        <v>41183</v>
      </c>
      <c r="I90" s="150">
        <v>15</v>
      </c>
      <c r="J90" s="197">
        <v>6000</v>
      </c>
      <c r="K90" s="195">
        <f t="shared" si="1"/>
        <v>12000</v>
      </c>
      <c r="L90" s="166"/>
      <c r="M90" s="166"/>
      <c r="N90" s="166"/>
      <c r="O90" s="166"/>
    </row>
    <row r="91" spans="1:15" ht="12.75" x14ac:dyDescent="0.2">
      <c r="A91" s="181"/>
      <c r="B91" s="74" t="s">
        <v>84</v>
      </c>
      <c r="C91" s="77" t="s">
        <v>130</v>
      </c>
      <c r="D91" s="142" t="s">
        <v>292</v>
      </c>
      <c r="E91" s="202" t="s">
        <v>360</v>
      </c>
      <c r="F91" s="142" t="s">
        <v>425</v>
      </c>
      <c r="G91" s="142" t="s">
        <v>544</v>
      </c>
      <c r="H91" s="94">
        <v>35797</v>
      </c>
      <c r="I91" s="150">
        <v>15</v>
      </c>
      <c r="J91" s="197">
        <v>5300</v>
      </c>
      <c r="K91" s="195">
        <f t="shared" si="1"/>
        <v>10600</v>
      </c>
      <c r="L91" s="166"/>
      <c r="M91" s="166"/>
      <c r="N91" s="166"/>
    </row>
    <row r="92" spans="1:15" ht="12.75" x14ac:dyDescent="0.2">
      <c r="A92" s="181"/>
      <c r="B92" s="74" t="s">
        <v>84</v>
      </c>
      <c r="C92" s="77" t="s">
        <v>631</v>
      </c>
      <c r="D92" s="142" t="s">
        <v>292</v>
      </c>
      <c r="E92" s="202" t="s">
        <v>360</v>
      </c>
      <c r="F92" s="142"/>
      <c r="G92" s="142"/>
      <c r="H92" s="94">
        <v>41183</v>
      </c>
      <c r="I92" s="150">
        <v>15</v>
      </c>
      <c r="J92" s="197">
        <v>4000</v>
      </c>
      <c r="K92" s="195">
        <f t="shared" si="1"/>
        <v>8000</v>
      </c>
    </row>
    <row r="93" spans="1:15" ht="12.75" x14ac:dyDescent="0.2">
      <c r="A93" s="181"/>
      <c r="B93" s="74" t="s">
        <v>84</v>
      </c>
      <c r="C93" s="77" t="s">
        <v>742</v>
      </c>
      <c r="D93" s="142" t="s">
        <v>634</v>
      </c>
      <c r="E93" s="202" t="s">
        <v>360</v>
      </c>
      <c r="F93" s="142"/>
      <c r="G93" s="142"/>
      <c r="H93" s="94">
        <v>41183</v>
      </c>
      <c r="I93" s="150">
        <v>15</v>
      </c>
      <c r="J93" s="197">
        <v>4000</v>
      </c>
      <c r="K93" s="195">
        <f t="shared" si="1"/>
        <v>8000</v>
      </c>
    </row>
    <row r="94" spans="1:15" ht="12.75" x14ac:dyDescent="0.2">
      <c r="A94" s="181"/>
      <c r="B94" s="74" t="s">
        <v>84</v>
      </c>
      <c r="C94" s="77" t="s">
        <v>630</v>
      </c>
      <c r="D94" s="142" t="s">
        <v>292</v>
      </c>
      <c r="E94" s="202" t="s">
        <v>360</v>
      </c>
      <c r="F94" s="142"/>
      <c r="G94" s="142"/>
      <c r="H94" s="94">
        <v>41183</v>
      </c>
      <c r="I94" s="150">
        <v>15</v>
      </c>
      <c r="J94" s="198">
        <v>4000</v>
      </c>
      <c r="K94" s="195">
        <f t="shared" si="1"/>
        <v>8000</v>
      </c>
    </row>
    <row r="95" spans="1:15" ht="12.75" x14ac:dyDescent="0.2">
      <c r="A95" s="181"/>
      <c r="B95" s="74" t="s">
        <v>84</v>
      </c>
      <c r="C95" s="77" t="s">
        <v>131</v>
      </c>
      <c r="D95" s="142" t="s">
        <v>269</v>
      </c>
      <c r="E95" s="202" t="s">
        <v>360</v>
      </c>
      <c r="F95" s="142" t="s">
        <v>426</v>
      </c>
      <c r="G95" s="142" t="s">
        <v>545</v>
      </c>
      <c r="H95" s="94">
        <v>37988</v>
      </c>
      <c r="I95" s="150">
        <v>15</v>
      </c>
      <c r="J95" s="197">
        <v>2915</v>
      </c>
      <c r="K95" s="195">
        <f t="shared" si="1"/>
        <v>5830</v>
      </c>
    </row>
    <row r="96" spans="1:15" ht="12.75" x14ac:dyDescent="0.2">
      <c r="A96" s="181"/>
      <c r="B96" s="74" t="s">
        <v>84</v>
      </c>
      <c r="C96" s="77" t="s">
        <v>132</v>
      </c>
      <c r="D96" s="142" t="s">
        <v>293</v>
      </c>
      <c r="E96" s="202" t="s">
        <v>360</v>
      </c>
      <c r="F96" s="142" t="s">
        <v>427</v>
      </c>
      <c r="G96" s="142" t="s">
        <v>546</v>
      </c>
      <c r="H96" s="94">
        <v>34944</v>
      </c>
      <c r="I96" s="150">
        <v>15</v>
      </c>
      <c r="J96" s="197">
        <v>5300</v>
      </c>
      <c r="K96" s="195">
        <f t="shared" si="1"/>
        <v>10600</v>
      </c>
    </row>
    <row r="97" spans="1:19" ht="12.75" x14ac:dyDescent="0.2">
      <c r="A97" s="181"/>
      <c r="B97" s="74" t="s">
        <v>84</v>
      </c>
      <c r="C97" s="77" t="s">
        <v>133</v>
      </c>
      <c r="D97" s="142" t="s">
        <v>258</v>
      </c>
      <c r="E97" s="202" t="s">
        <v>360</v>
      </c>
      <c r="F97" s="142" t="s">
        <v>428</v>
      </c>
      <c r="G97" s="142" t="s">
        <v>547</v>
      </c>
      <c r="H97" s="94">
        <v>38355</v>
      </c>
      <c r="I97" s="150">
        <v>15</v>
      </c>
      <c r="J97" s="197">
        <v>3710</v>
      </c>
      <c r="K97" s="195">
        <f t="shared" si="1"/>
        <v>7420</v>
      </c>
    </row>
    <row r="98" spans="1:19" ht="12.75" x14ac:dyDescent="0.2">
      <c r="A98" s="181"/>
      <c r="B98" s="74" t="s">
        <v>84</v>
      </c>
      <c r="C98" s="77" t="s">
        <v>134</v>
      </c>
      <c r="D98" s="142" t="s">
        <v>294</v>
      </c>
      <c r="E98" s="202" t="s">
        <v>360</v>
      </c>
      <c r="F98" s="142" t="s">
        <v>429</v>
      </c>
      <c r="G98" s="142" t="s">
        <v>548</v>
      </c>
      <c r="H98" s="94">
        <v>35947</v>
      </c>
      <c r="I98" s="150">
        <v>15</v>
      </c>
      <c r="J98" s="197">
        <v>4240</v>
      </c>
      <c r="K98" s="195">
        <f t="shared" si="1"/>
        <v>8480</v>
      </c>
    </row>
    <row r="99" spans="1:19" ht="12.75" x14ac:dyDescent="0.2">
      <c r="A99" s="181"/>
      <c r="B99" s="74" t="s">
        <v>84</v>
      </c>
      <c r="C99" s="77" t="s">
        <v>135</v>
      </c>
      <c r="D99" s="142" t="s">
        <v>274</v>
      </c>
      <c r="E99" s="202" t="s">
        <v>360</v>
      </c>
      <c r="F99" s="142" t="s">
        <v>430</v>
      </c>
      <c r="G99" s="142" t="s">
        <v>549</v>
      </c>
      <c r="H99" s="94">
        <v>37987</v>
      </c>
      <c r="I99" s="150">
        <v>15</v>
      </c>
      <c r="J99" s="197">
        <v>3180</v>
      </c>
      <c r="K99" s="195">
        <f t="shared" si="1"/>
        <v>6360</v>
      </c>
    </row>
    <row r="100" spans="1:19" ht="12.75" x14ac:dyDescent="0.2">
      <c r="A100" s="181"/>
      <c r="B100" s="74" t="s">
        <v>84</v>
      </c>
      <c r="C100" s="77" t="s">
        <v>136</v>
      </c>
      <c r="D100" s="142" t="s">
        <v>295</v>
      </c>
      <c r="E100" s="202" t="s">
        <v>360</v>
      </c>
      <c r="F100" s="142" t="s">
        <v>431</v>
      </c>
      <c r="G100" s="142" t="s">
        <v>550</v>
      </c>
      <c r="H100" s="94">
        <v>33345</v>
      </c>
      <c r="I100" s="150">
        <v>15</v>
      </c>
      <c r="J100" s="197">
        <v>3710</v>
      </c>
      <c r="K100" s="195">
        <f t="shared" si="1"/>
        <v>7420</v>
      </c>
    </row>
    <row r="101" spans="1:19" ht="12.75" x14ac:dyDescent="0.2">
      <c r="A101" s="181"/>
      <c r="B101" s="74" t="s">
        <v>84</v>
      </c>
      <c r="C101" s="77" t="s">
        <v>137</v>
      </c>
      <c r="D101" s="142" t="s">
        <v>295</v>
      </c>
      <c r="E101" s="202" t="s">
        <v>360</v>
      </c>
      <c r="F101" s="142" t="s">
        <v>432</v>
      </c>
      <c r="G101" s="142" t="s">
        <v>551</v>
      </c>
      <c r="H101" s="94">
        <v>38510</v>
      </c>
      <c r="I101" s="150">
        <v>15</v>
      </c>
      <c r="J101" s="197">
        <v>3710</v>
      </c>
      <c r="K101" s="195">
        <f t="shared" si="1"/>
        <v>7420</v>
      </c>
    </row>
    <row r="102" spans="1:19" ht="12.75" x14ac:dyDescent="0.2">
      <c r="A102" s="181"/>
      <c r="B102" s="74" t="s">
        <v>84</v>
      </c>
      <c r="C102" s="77" t="s">
        <v>138</v>
      </c>
      <c r="D102" s="142" t="s">
        <v>297</v>
      </c>
      <c r="E102" s="202" t="s">
        <v>360</v>
      </c>
      <c r="F102" s="142" t="s">
        <v>433</v>
      </c>
      <c r="G102" s="142" t="s">
        <v>552</v>
      </c>
      <c r="H102" s="94">
        <v>36162</v>
      </c>
      <c r="I102" s="150">
        <v>15</v>
      </c>
      <c r="J102" s="197">
        <v>2385</v>
      </c>
      <c r="K102" s="195">
        <f t="shared" si="1"/>
        <v>4770</v>
      </c>
    </row>
    <row r="103" spans="1:19" ht="12.75" x14ac:dyDescent="0.2">
      <c r="A103" s="181"/>
      <c r="B103" s="74" t="s">
        <v>84</v>
      </c>
      <c r="C103" s="77" t="s">
        <v>139</v>
      </c>
      <c r="D103" s="142" t="s">
        <v>273</v>
      </c>
      <c r="E103" s="202" t="s">
        <v>361</v>
      </c>
      <c r="F103" s="142"/>
      <c r="G103" s="142"/>
      <c r="H103" s="94">
        <v>41183</v>
      </c>
      <c r="I103" s="150">
        <v>15</v>
      </c>
      <c r="J103" s="197">
        <v>4000</v>
      </c>
      <c r="K103" s="195">
        <f t="shared" si="1"/>
        <v>8000</v>
      </c>
    </row>
    <row r="104" spans="1:19" ht="12.75" x14ac:dyDescent="0.2">
      <c r="A104" s="181"/>
      <c r="B104" s="74" t="s">
        <v>85</v>
      </c>
      <c r="C104" s="77" t="s">
        <v>635</v>
      </c>
      <c r="D104" s="142" t="s">
        <v>275</v>
      </c>
      <c r="E104" s="142" t="s">
        <v>362</v>
      </c>
      <c r="F104" s="142"/>
      <c r="G104" s="142"/>
      <c r="H104" s="94">
        <v>41183</v>
      </c>
      <c r="I104" s="188">
        <v>15</v>
      </c>
      <c r="J104" s="197">
        <v>4000</v>
      </c>
      <c r="K104" s="195">
        <f t="shared" si="1"/>
        <v>8000</v>
      </c>
    </row>
    <row r="105" spans="1:19" ht="12.75" x14ac:dyDescent="0.2">
      <c r="A105" s="181"/>
      <c r="B105" s="130" t="s">
        <v>85</v>
      </c>
      <c r="C105" s="82" t="s">
        <v>636</v>
      </c>
      <c r="D105" s="143" t="s">
        <v>274</v>
      </c>
      <c r="E105" s="143" t="s">
        <v>362</v>
      </c>
      <c r="F105" s="143"/>
      <c r="G105" s="143"/>
      <c r="H105" s="98">
        <v>41183</v>
      </c>
      <c r="I105" s="189">
        <v>15</v>
      </c>
      <c r="J105" s="200">
        <v>4000</v>
      </c>
      <c r="K105" s="195">
        <f t="shared" si="1"/>
        <v>8000</v>
      </c>
    </row>
    <row r="106" spans="1:19" ht="12.75" x14ac:dyDescent="0.2">
      <c r="A106" s="181"/>
      <c r="B106" s="74" t="s">
        <v>85</v>
      </c>
      <c r="C106" s="77" t="s">
        <v>140</v>
      </c>
      <c r="D106" s="142" t="s">
        <v>273</v>
      </c>
      <c r="E106" s="142" t="s">
        <v>363</v>
      </c>
      <c r="F106" s="142" t="s">
        <v>434</v>
      </c>
      <c r="G106" s="142" t="s">
        <v>553</v>
      </c>
      <c r="H106" s="94">
        <v>37988</v>
      </c>
      <c r="I106" s="150">
        <v>15</v>
      </c>
      <c r="J106" s="197">
        <v>4000</v>
      </c>
      <c r="K106" s="195">
        <f t="shared" si="1"/>
        <v>8000</v>
      </c>
    </row>
    <row r="107" spans="1:19" ht="12.75" x14ac:dyDescent="0.2">
      <c r="A107" s="181"/>
      <c r="B107" s="74" t="s">
        <v>85</v>
      </c>
      <c r="C107" s="77" t="s">
        <v>141</v>
      </c>
      <c r="D107" s="142" t="s">
        <v>298</v>
      </c>
      <c r="E107" s="142" t="s">
        <v>363</v>
      </c>
      <c r="F107" s="142" t="s">
        <v>435</v>
      </c>
      <c r="G107" s="142" t="s">
        <v>554</v>
      </c>
      <c r="H107" s="94">
        <v>41197</v>
      </c>
      <c r="I107" s="150">
        <v>15</v>
      </c>
      <c r="J107" s="197">
        <v>2000</v>
      </c>
      <c r="K107" s="195">
        <f t="shared" si="1"/>
        <v>4000</v>
      </c>
    </row>
    <row r="108" spans="1:19" ht="12.75" x14ac:dyDescent="0.2">
      <c r="A108" s="181"/>
      <c r="B108" s="74" t="s">
        <v>85</v>
      </c>
      <c r="C108" s="77" t="s">
        <v>142</v>
      </c>
      <c r="D108" s="142" t="s">
        <v>299</v>
      </c>
      <c r="E108" s="142" t="s">
        <v>363</v>
      </c>
      <c r="F108" s="142" t="s">
        <v>436</v>
      </c>
      <c r="G108" s="142" t="s">
        <v>555</v>
      </c>
      <c r="H108" s="94">
        <v>32509</v>
      </c>
      <c r="I108" s="150">
        <v>15</v>
      </c>
      <c r="J108" s="197">
        <v>2120</v>
      </c>
      <c r="K108" s="195">
        <f t="shared" si="1"/>
        <v>4240</v>
      </c>
    </row>
    <row r="109" spans="1:19" ht="12.75" x14ac:dyDescent="0.2">
      <c r="A109" s="181"/>
      <c r="B109" s="74" t="s">
        <v>85</v>
      </c>
      <c r="C109" s="77" t="s">
        <v>743</v>
      </c>
      <c r="D109" s="142" t="s">
        <v>638</v>
      </c>
      <c r="E109" s="142" t="s">
        <v>363</v>
      </c>
      <c r="F109" s="142"/>
      <c r="G109" s="142"/>
      <c r="H109" s="94">
        <v>41183</v>
      </c>
      <c r="I109" s="185">
        <v>15</v>
      </c>
      <c r="J109" s="199">
        <v>1855</v>
      </c>
      <c r="K109" s="195">
        <f t="shared" si="1"/>
        <v>3710</v>
      </c>
    </row>
    <row r="110" spans="1:19" ht="12.75" x14ac:dyDescent="0.2">
      <c r="A110" s="181"/>
      <c r="B110" s="74" t="s">
        <v>85</v>
      </c>
      <c r="C110" s="77" t="s">
        <v>150</v>
      </c>
      <c r="D110" s="142" t="s">
        <v>707</v>
      </c>
      <c r="E110" s="142" t="s">
        <v>363</v>
      </c>
      <c r="F110" s="142"/>
      <c r="G110" s="142"/>
      <c r="H110" s="94">
        <v>41183</v>
      </c>
      <c r="I110" s="150">
        <v>15</v>
      </c>
      <c r="J110" s="197">
        <v>1855</v>
      </c>
      <c r="K110" s="195">
        <f t="shared" si="1"/>
        <v>3710</v>
      </c>
    </row>
    <row r="111" spans="1:19" ht="12.75" x14ac:dyDescent="0.2">
      <c r="A111" s="181"/>
      <c r="B111" s="74" t="s">
        <v>85</v>
      </c>
      <c r="C111" s="77" t="s">
        <v>143</v>
      </c>
      <c r="D111" s="142" t="s">
        <v>301</v>
      </c>
      <c r="E111" s="142" t="s">
        <v>363</v>
      </c>
      <c r="F111" s="142"/>
      <c r="G111" s="142"/>
      <c r="H111" s="94">
        <v>41183</v>
      </c>
      <c r="I111" s="150">
        <v>15</v>
      </c>
      <c r="J111" s="197">
        <v>1855</v>
      </c>
      <c r="K111" s="195">
        <f t="shared" si="1"/>
        <v>3710</v>
      </c>
    </row>
    <row r="112" spans="1:19" ht="12.75" x14ac:dyDescent="0.2">
      <c r="A112" s="181"/>
      <c r="B112" s="74" t="s">
        <v>85</v>
      </c>
      <c r="C112" s="77" t="s">
        <v>144</v>
      </c>
      <c r="D112" s="142" t="s">
        <v>302</v>
      </c>
      <c r="E112" s="142" t="s">
        <v>363</v>
      </c>
      <c r="F112" s="142" t="s">
        <v>437</v>
      </c>
      <c r="G112" s="142" t="s">
        <v>556</v>
      </c>
      <c r="H112" s="94">
        <v>37769</v>
      </c>
      <c r="I112" s="150">
        <v>15</v>
      </c>
      <c r="J112" s="197">
        <v>2915</v>
      </c>
      <c r="K112" s="195">
        <f t="shared" si="1"/>
        <v>5830</v>
      </c>
      <c r="L112" s="166"/>
      <c r="M112" s="166"/>
      <c r="N112" s="166"/>
      <c r="O112" s="166"/>
      <c r="P112" s="166"/>
      <c r="Q112" s="166"/>
      <c r="R112" s="166"/>
      <c r="S112" s="166"/>
    </row>
    <row r="113" spans="1:11" ht="12.75" x14ac:dyDescent="0.2">
      <c r="A113" s="181"/>
      <c r="B113" s="74" t="s">
        <v>85</v>
      </c>
      <c r="C113" s="77" t="s">
        <v>145</v>
      </c>
      <c r="D113" s="142" t="s">
        <v>302</v>
      </c>
      <c r="E113" s="142" t="s">
        <v>363</v>
      </c>
      <c r="F113" s="142" t="s">
        <v>438</v>
      </c>
      <c r="G113" s="142" t="s">
        <v>557</v>
      </c>
      <c r="H113" s="94">
        <v>37769</v>
      </c>
      <c r="I113" s="150">
        <v>15</v>
      </c>
      <c r="J113" s="197">
        <v>2915</v>
      </c>
      <c r="K113" s="195">
        <f t="shared" si="1"/>
        <v>5830</v>
      </c>
    </row>
    <row r="114" spans="1:11" ht="12.75" x14ac:dyDescent="0.2">
      <c r="A114" s="181"/>
      <c r="B114" s="74" t="s">
        <v>85</v>
      </c>
      <c r="C114" s="77" t="s">
        <v>146</v>
      </c>
      <c r="D114" s="142" t="s">
        <v>302</v>
      </c>
      <c r="E114" s="142" t="s">
        <v>363</v>
      </c>
      <c r="F114" s="142" t="s">
        <v>439</v>
      </c>
      <c r="G114" s="142" t="s">
        <v>558</v>
      </c>
      <c r="H114" s="94">
        <v>37769</v>
      </c>
      <c r="I114" s="150">
        <v>15</v>
      </c>
      <c r="J114" s="197">
        <v>2915</v>
      </c>
      <c r="K114" s="195">
        <f t="shared" si="1"/>
        <v>5830</v>
      </c>
    </row>
    <row r="115" spans="1:11" ht="12.75" x14ac:dyDescent="0.2">
      <c r="A115" s="181"/>
      <c r="B115" s="74" t="s">
        <v>85</v>
      </c>
      <c r="C115" s="77" t="s">
        <v>147</v>
      </c>
      <c r="D115" s="142" t="s">
        <v>302</v>
      </c>
      <c r="E115" s="142" t="s">
        <v>363</v>
      </c>
      <c r="F115" s="142" t="s">
        <v>440</v>
      </c>
      <c r="G115" s="142" t="s">
        <v>559</v>
      </c>
      <c r="H115" s="94">
        <v>37769</v>
      </c>
      <c r="I115" s="150">
        <v>15</v>
      </c>
      <c r="J115" s="197">
        <v>2915</v>
      </c>
      <c r="K115" s="195">
        <f t="shared" si="1"/>
        <v>5830</v>
      </c>
    </row>
    <row r="116" spans="1:11" ht="12.75" x14ac:dyDescent="0.2">
      <c r="A116" s="181"/>
      <c r="B116" s="74" t="s">
        <v>85</v>
      </c>
      <c r="C116" s="77" t="s">
        <v>148</v>
      </c>
      <c r="D116" s="142" t="s">
        <v>303</v>
      </c>
      <c r="E116" s="142" t="s">
        <v>363</v>
      </c>
      <c r="F116" s="142" t="s">
        <v>441</v>
      </c>
      <c r="G116" s="142" t="s">
        <v>560</v>
      </c>
      <c r="H116" s="94">
        <v>37769</v>
      </c>
      <c r="I116" s="150">
        <v>15</v>
      </c>
      <c r="J116" s="197">
        <v>1855</v>
      </c>
      <c r="K116" s="195">
        <f t="shared" si="1"/>
        <v>3710</v>
      </c>
    </row>
    <row r="117" spans="1:11" ht="12.75" x14ac:dyDescent="0.2">
      <c r="A117" s="181"/>
      <c r="B117" s="74" t="s">
        <v>85</v>
      </c>
      <c r="C117" s="77" t="s">
        <v>149</v>
      </c>
      <c r="D117" s="142" t="s">
        <v>303</v>
      </c>
      <c r="E117" s="142" t="s">
        <v>363</v>
      </c>
      <c r="F117" s="142" t="s">
        <v>442</v>
      </c>
      <c r="G117" s="142" t="s">
        <v>561</v>
      </c>
      <c r="H117" s="94">
        <v>38930</v>
      </c>
      <c r="I117" s="150">
        <v>15</v>
      </c>
      <c r="J117" s="197">
        <v>1855</v>
      </c>
      <c r="K117" s="195">
        <f t="shared" si="1"/>
        <v>3710</v>
      </c>
    </row>
    <row r="118" spans="1:11" ht="12.75" x14ac:dyDescent="0.2">
      <c r="A118" s="181"/>
      <c r="B118" s="74" t="s">
        <v>85</v>
      </c>
      <c r="C118" s="77" t="s">
        <v>639</v>
      </c>
      <c r="D118" s="142" t="s">
        <v>304</v>
      </c>
      <c r="E118" s="142" t="s">
        <v>363</v>
      </c>
      <c r="F118" s="142"/>
      <c r="G118" s="142"/>
      <c r="H118" s="94">
        <v>41183</v>
      </c>
      <c r="I118" s="150">
        <v>15</v>
      </c>
      <c r="J118" s="197">
        <v>1855</v>
      </c>
      <c r="K118" s="195">
        <f t="shared" si="1"/>
        <v>3710</v>
      </c>
    </row>
    <row r="119" spans="1:11" ht="12.75" x14ac:dyDescent="0.2">
      <c r="A119" s="181"/>
      <c r="B119" s="74" t="s">
        <v>85</v>
      </c>
      <c r="C119" s="77" t="s">
        <v>152</v>
      </c>
      <c r="D119" s="142" t="s">
        <v>305</v>
      </c>
      <c r="E119" s="142" t="s">
        <v>363</v>
      </c>
      <c r="F119" s="144"/>
      <c r="G119" s="144"/>
      <c r="H119" s="97">
        <v>41183</v>
      </c>
      <c r="I119" s="150">
        <v>15</v>
      </c>
      <c r="J119" s="197">
        <v>1855</v>
      </c>
      <c r="K119" s="195">
        <f t="shared" si="1"/>
        <v>3710</v>
      </c>
    </row>
    <row r="120" spans="1:11" ht="12.75" x14ac:dyDescent="0.2">
      <c r="A120" s="181"/>
      <c r="B120" s="74" t="s">
        <v>85</v>
      </c>
      <c r="C120" s="77" t="s">
        <v>153</v>
      </c>
      <c r="D120" s="142" t="s">
        <v>255</v>
      </c>
      <c r="E120" s="142" t="s">
        <v>363</v>
      </c>
      <c r="F120" s="142"/>
      <c r="G120" s="142"/>
      <c r="H120" s="94">
        <v>41183</v>
      </c>
      <c r="I120" s="150">
        <v>15</v>
      </c>
      <c r="J120" s="197">
        <v>2915</v>
      </c>
      <c r="K120" s="195">
        <f t="shared" si="1"/>
        <v>5830</v>
      </c>
    </row>
    <row r="121" spans="1:11" ht="12.75" x14ac:dyDescent="0.2">
      <c r="A121" s="181"/>
      <c r="B121" s="74" t="s">
        <v>85</v>
      </c>
      <c r="C121" s="82" t="s">
        <v>154</v>
      </c>
      <c r="D121" s="142" t="s">
        <v>305</v>
      </c>
      <c r="E121" s="142" t="s">
        <v>364</v>
      </c>
      <c r="F121" s="143" t="s">
        <v>96</v>
      </c>
      <c r="G121" s="145"/>
      <c r="H121" s="98">
        <v>41183</v>
      </c>
      <c r="I121" s="150">
        <v>15</v>
      </c>
      <c r="J121" s="197">
        <v>1590</v>
      </c>
      <c r="K121" s="195">
        <f t="shared" si="1"/>
        <v>3180</v>
      </c>
    </row>
    <row r="122" spans="1:11" ht="12.75" x14ac:dyDescent="0.2">
      <c r="A122" s="181"/>
      <c r="B122" s="74" t="s">
        <v>85</v>
      </c>
      <c r="C122" s="82" t="s">
        <v>155</v>
      </c>
      <c r="D122" s="142" t="s">
        <v>273</v>
      </c>
      <c r="E122" s="142" t="s">
        <v>760</v>
      </c>
      <c r="F122" s="143" t="s">
        <v>444</v>
      </c>
      <c r="G122" s="145" t="s">
        <v>563</v>
      </c>
      <c r="H122" s="98">
        <v>41183</v>
      </c>
      <c r="I122" s="150">
        <v>15</v>
      </c>
      <c r="J122" s="197">
        <v>4000</v>
      </c>
      <c r="K122" s="195">
        <f t="shared" si="1"/>
        <v>8000</v>
      </c>
    </row>
    <row r="123" spans="1:11" ht="12.75" x14ac:dyDescent="0.2">
      <c r="A123" s="181"/>
      <c r="B123" s="74" t="s">
        <v>85</v>
      </c>
      <c r="C123" s="77" t="s">
        <v>686</v>
      </c>
      <c r="D123" s="142" t="s">
        <v>275</v>
      </c>
      <c r="E123" s="202" t="s">
        <v>366</v>
      </c>
      <c r="F123" s="142"/>
      <c r="G123" s="142"/>
      <c r="H123" s="94">
        <v>41183</v>
      </c>
      <c r="I123" s="185">
        <v>15</v>
      </c>
      <c r="J123" s="199">
        <v>2800</v>
      </c>
      <c r="K123" s="195">
        <f t="shared" si="1"/>
        <v>5600</v>
      </c>
    </row>
    <row r="124" spans="1:11" ht="12.75" x14ac:dyDescent="0.2">
      <c r="A124" s="181"/>
      <c r="B124" s="74" t="s">
        <v>85</v>
      </c>
      <c r="C124" s="77" t="s">
        <v>157</v>
      </c>
      <c r="D124" s="142" t="s">
        <v>307</v>
      </c>
      <c r="E124" s="202" t="s">
        <v>366</v>
      </c>
      <c r="F124" s="142" t="s">
        <v>446</v>
      </c>
      <c r="G124" s="142" t="s">
        <v>565</v>
      </c>
      <c r="H124" s="94">
        <v>39615</v>
      </c>
      <c r="I124" s="150">
        <v>15</v>
      </c>
      <c r="J124" s="197">
        <v>3710</v>
      </c>
      <c r="K124" s="195">
        <f t="shared" si="1"/>
        <v>7420</v>
      </c>
    </row>
    <row r="125" spans="1:11" ht="12.75" x14ac:dyDescent="0.2">
      <c r="A125" s="181"/>
      <c r="B125" s="74" t="s">
        <v>85</v>
      </c>
      <c r="C125" s="77" t="s">
        <v>159</v>
      </c>
      <c r="D125" s="142" t="s">
        <v>308</v>
      </c>
      <c r="E125" s="202" t="s">
        <v>366</v>
      </c>
      <c r="F125" s="142" t="s">
        <v>448</v>
      </c>
      <c r="G125" s="142" t="s">
        <v>566</v>
      </c>
      <c r="H125" s="94">
        <v>38357</v>
      </c>
      <c r="I125" s="150">
        <v>15</v>
      </c>
      <c r="J125" s="197">
        <v>1590</v>
      </c>
      <c r="K125" s="195">
        <f t="shared" si="1"/>
        <v>3180</v>
      </c>
    </row>
    <row r="126" spans="1:11" ht="12.75" x14ac:dyDescent="0.2">
      <c r="A126" s="181"/>
      <c r="B126" s="74" t="s">
        <v>85</v>
      </c>
      <c r="C126" s="77" t="s">
        <v>160</v>
      </c>
      <c r="D126" s="142" t="s">
        <v>308</v>
      </c>
      <c r="E126" s="202" t="s">
        <v>366</v>
      </c>
      <c r="F126" s="142" t="s">
        <v>449</v>
      </c>
      <c r="G126" s="142" t="s">
        <v>567</v>
      </c>
      <c r="H126" s="94">
        <v>38480</v>
      </c>
      <c r="I126" s="150">
        <v>15</v>
      </c>
      <c r="J126" s="197">
        <v>1590</v>
      </c>
      <c r="K126" s="195">
        <f t="shared" si="1"/>
        <v>3180</v>
      </c>
    </row>
    <row r="127" spans="1:11" ht="12.75" x14ac:dyDescent="0.2">
      <c r="A127" s="181"/>
      <c r="B127" s="74" t="s">
        <v>85</v>
      </c>
      <c r="C127" s="77" t="s">
        <v>163</v>
      </c>
      <c r="D127" s="142" t="s">
        <v>308</v>
      </c>
      <c r="E127" s="202" t="s">
        <v>366</v>
      </c>
      <c r="F127" s="142" t="s">
        <v>452</v>
      </c>
      <c r="G127" s="142" t="s">
        <v>568</v>
      </c>
      <c r="H127" s="94">
        <v>39448</v>
      </c>
      <c r="I127" s="150">
        <v>15</v>
      </c>
      <c r="J127" s="197">
        <v>1590</v>
      </c>
      <c r="K127" s="195">
        <f t="shared" si="1"/>
        <v>3180</v>
      </c>
    </row>
    <row r="128" spans="1:11" ht="12.75" x14ac:dyDescent="0.2">
      <c r="A128" s="181"/>
      <c r="B128" s="74" t="s">
        <v>85</v>
      </c>
      <c r="C128" s="77" t="s">
        <v>164</v>
      </c>
      <c r="D128" s="142" t="s">
        <v>309</v>
      </c>
      <c r="E128" s="202" t="s">
        <v>366</v>
      </c>
      <c r="F128" s="142" t="s">
        <v>453</v>
      </c>
      <c r="G128" s="142" t="s">
        <v>569</v>
      </c>
      <c r="H128" s="94">
        <v>40406</v>
      </c>
      <c r="I128" s="185">
        <v>15</v>
      </c>
      <c r="J128" s="199">
        <v>2200</v>
      </c>
      <c r="K128" s="195">
        <f t="shared" si="1"/>
        <v>4400</v>
      </c>
    </row>
    <row r="129" spans="1:11" ht="12.75" x14ac:dyDescent="0.2">
      <c r="A129" s="181"/>
      <c r="B129" s="74" t="s">
        <v>85</v>
      </c>
      <c r="C129" s="77" t="s">
        <v>166</v>
      </c>
      <c r="D129" s="142" t="s">
        <v>310</v>
      </c>
      <c r="E129" s="202" t="s">
        <v>366</v>
      </c>
      <c r="F129" s="142" t="s">
        <v>455</v>
      </c>
      <c r="G129" s="142"/>
      <c r="H129" s="94">
        <v>36175</v>
      </c>
      <c r="I129" s="150">
        <v>15</v>
      </c>
      <c r="J129" s="197">
        <v>1590</v>
      </c>
      <c r="K129" s="195">
        <f t="shared" si="1"/>
        <v>3180</v>
      </c>
    </row>
    <row r="130" spans="1:11" ht="12.75" x14ac:dyDescent="0.2">
      <c r="A130" s="181"/>
      <c r="B130" s="74" t="s">
        <v>85</v>
      </c>
      <c r="C130" s="77" t="s">
        <v>167</v>
      </c>
      <c r="D130" s="142" t="s">
        <v>310</v>
      </c>
      <c r="E130" s="202" t="s">
        <v>366</v>
      </c>
      <c r="F130" s="142" t="s">
        <v>456</v>
      </c>
      <c r="G130" s="142"/>
      <c r="H130" s="94">
        <v>34701</v>
      </c>
      <c r="I130" s="150">
        <v>15</v>
      </c>
      <c r="J130" s="197">
        <v>1590</v>
      </c>
      <c r="K130" s="195">
        <f t="shared" si="1"/>
        <v>3180</v>
      </c>
    </row>
    <row r="131" spans="1:11" ht="12.75" x14ac:dyDescent="0.2">
      <c r="A131" s="181"/>
      <c r="B131" s="74" t="s">
        <v>85</v>
      </c>
      <c r="C131" s="77" t="s">
        <v>689</v>
      </c>
      <c r="D131" s="142" t="s">
        <v>310</v>
      </c>
      <c r="E131" s="202" t="s">
        <v>366</v>
      </c>
      <c r="F131" s="142" t="s">
        <v>690</v>
      </c>
      <c r="G131" s="142" t="s">
        <v>691</v>
      </c>
      <c r="H131" s="94">
        <v>36907</v>
      </c>
      <c r="I131" s="150">
        <v>15</v>
      </c>
      <c r="J131" s="197">
        <v>1590</v>
      </c>
      <c r="K131" s="195">
        <f t="shared" si="1"/>
        <v>3180</v>
      </c>
    </row>
    <row r="132" spans="1:11" ht="12.75" x14ac:dyDescent="0.2">
      <c r="A132" s="181"/>
      <c r="B132" s="74" t="s">
        <v>85</v>
      </c>
      <c r="C132" s="77" t="s">
        <v>168</v>
      </c>
      <c r="D132" s="142" t="s">
        <v>310</v>
      </c>
      <c r="E132" s="202" t="s">
        <v>366</v>
      </c>
      <c r="F132" s="142" t="s">
        <v>457</v>
      </c>
      <c r="G132" s="142" t="s">
        <v>570</v>
      </c>
      <c r="H132" s="94">
        <v>38008</v>
      </c>
      <c r="I132" s="150">
        <v>15</v>
      </c>
      <c r="J132" s="197">
        <v>1590</v>
      </c>
      <c r="K132" s="195">
        <f t="shared" si="1"/>
        <v>3180</v>
      </c>
    </row>
    <row r="133" spans="1:11" ht="12.75" x14ac:dyDescent="0.2">
      <c r="A133" s="181"/>
      <c r="B133" s="74" t="s">
        <v>85</v>
      </c>
      <c r="C133" s="77" t="s">
        <v>169</v>
      </c>
      <c r="D133" s="142" t="s">
        <v>310</v>
      </c>
      <c r="E133" s="202" t="s">
        <v>366</v>
      </c>
      <c r="F133" s="142" t="s">
        <v>458</v>
      </c>
      <c r="G133" s="142" t="s">
        <v>571</v>
      </c>
      <c r="H133" s="94">
        <v>39084</v>
      </c>
      <c r="I133" s="150">
        <v>15</v>
      </c>
      <c r="J133" s="197">
        <v>1590</v>
      </c>
      <c r="K133" s="195">
        <f t="shared" si="1"/>
        <v>3180</v>
      </c>
    </row>
    <row r="134" spans="1:11" ht="12.75" x14ac:dyDescent="0.2">
      <c r="A134" s="181"/>
      <c r="B134" s="74" t="s">
        <v>85</v>
      </c>
      <c r="C134" s="77" t="s">
        <v>170</v>
      </c>
      <c r="D134" s="142" t="s">
        <v>311</v>
      </c>
      <c r="E134" s="202" t="s">
        <v>366</v>
      </c>
      <c r="F134" s="142" t="s">
        <v>459</v>
      </c>
      <c r="G134" s="142" t="s">
        <v>572</v>
      </c>
      <c r="H134" s="94">
        <v>34703</v>
      </c>
      <c r="I134" s="150">
        <v>15</v>
      </c>
      <c r="J134" s="197">
        <v>360.4</v>
      </c>
      <c r="K134" s="195">
        <f t="shared" si="1"/>
        <v>720.8</v>
      </c>
    </row>
    <row r="135" spans="1:11" ht="12.75" x14ac:dyDescent="0.2">
      <c r="A135" s="181"/>
      <c r="B135" s="74" t="s">
        <v>85</v>
      </c>
      <c r="C135" s="77" t="s">
        <v>171</v>
      </c>
      <c r="D135" s="143" t="s">
        <v>312</v>
      </c>
      <c r="E135" s="202" t="s">
        <v>366</v>
      </c>
      <c r="F135" s="142" t="s">
        <v>460</v>
      </c>
      <c r="G135" s="142" t="s">
        <v>573</v>
      </c>
      <c r="H135" s="94">
        <v>39814</v>
      </c>
      <c r="I135" s="150">
        <v>15</v>
      </c>
      <c r="J135" s="197">
        <v>2120</v>
      </c>
      <c r="K135" s="195">
        <f t="shared" si="1"/>
        <v>4240</v>
      </c>
    </row>
    <row r="136" spans="1:11" ht="12.75" x14ac:dyDescent="0.2">
      <c r="A136" s="181"/>
      <c r="B136" s="74" t="s">
        <v>85</v>
      </c>
      <c r="C136" s="77" t="s">
        <v>172</v>
      </c>
      <c r="D136" s="142" t="s">
        <v>313</v>
      </c>
      <c r="E136" s="202" t="s">
        <v>366</v>
      </c>
      <c r="F136" s="142" t="s">
        <v>461</v>
      </c>
      <c r="G136" s="142" t="s">
        <v>574</v>
      </c>
      <c r="H136" s="94">
        <v>36388</v>
      </c>
      <c r="I136" s="150">
        <v>15</v>
      </c>
      <c r="J136" s="197">
        <v>1590</v>
      </c>
      <c r="K136" s="195">
        <f t="shared" si="1"/>
        <v>3180</v>
      </c>
    </row>
    <row r="137" spans="1:11" ht="12.75" x14ac:dyDescent="0.2">
      <c r="A137" s="181"/>
      <c r="B137" s="74" t="s">
        <v>85</v>
      </c>
      <c r="C137" s="77" t="s">
        <v>173</v>
      </c>
      <c r="D137" s="142" t="s">
        <v>313</v>
      </c>
      <c r="E137" s="202" t="s">
        <v>366</v>
      </c>
      <c r="F137" s="142" t="s">
        <v>462</v>
      </c>
      <c r="G137" s="142" t="s">
        <v>575</v>
      </c>
      <c r="H137" s="94">
        <v>39356</v>
      </c>
      <c r="I137" s="150">
        <v>15</v>
      </c>
      <c r="J137" s="197">
        <v>1590</v>
      </c>
      <c r="K137" s="195">
        <f t="shared" si="1"/>
        <v>3180</v>
      </c>
    </row>
    <row r="138" spans="1:11" ht="12.75" x14ac:dyDescent="0.2">
      <c r="A138" s="181"/>
      <c r="B138" s="74" t="s">
        <v>85</v>
      </c>
      <c r="C138" s="77" t="s">
        <v>174</v>
      </c>
      <c r="D138" s="142" t="s">
        <v>274</v>
      </c>
      <c r="E138" s="202" t="s">
        <v>366</v>
      </c>
      <c r="F138" s="142" t="s">
        <v>463</v>
      </c>
      <c r="G138" s="142"/>
      <c r="H138" s="94">
        <v>40590</v>
      </c>
      <c r="I138" s="150">
        <v>15</v>
      </c>
      <c r="J138" s="197">
        <v>1590</v>
      </c>
      <c r="K138" s="195">
        <f t="shared" si="1"/>
        <v>3180</v>
      </c>
    </row>
    <row r="139" spans="1:11" ht="12.75" x14ac:dyDescent="0.2">
      <c r="A139" s="181"/>
      <c r="B139" s="74" t="s">
        <v>85</v>
      </c>
      <c r="C139" s="77" t="s">
        <v>175</v>
      </c>
      <c r="D139" s="142" t="s">
        <v>255</v>
      </c>
      <c r="E139" s="202" t="s">
        <v>366</v>
      </c>
      <c r="F139" s="142" t="s">
        <v>464</v>
      </c>
      <c r="G139" s="142" t="s">
        <v>576</v>
      </c>
      <c r="H139" s="94">
        <v>34700</v>
      </c>
      <c r="I139" s="150">
        <v>15</v>
      </c>
      <c r="J139" s="197">
        <v>1855</v>
      </c>
      <c r="K139" s="195">
        <f t="shared" ref="K139:K202" si="2">PRODUCT(J139*2)</f>
        <v>3710</v>
      </c>
    </row>
    <row r="140" spans="1:11" ht="12.75" x14ac:dyDescent="0.2">
      <c r="A140" s="181"/>
      <c r="B140" s="74" t="s">
        <v>85</v>
      </c>
      <c r="C140" s="77" t="s">
        <v>177</v>
      </c>
      <c r="D140" s="142" t="s">
        <v>314</v>
      </c>
      <c r="E140" s="202" t="s">
        <v>366</v>
      </c>
      <c r="F140" s="142" t="s">
        <v>466</v>
      </c>
      <c r="G140" s="142" t="s">
        <v>577</v>
      </c>
      <c r="H140" s="94">
        <v>38322</v>
      </c>
      <c r="I140" s="150">
        <v>15</v>
      </c>
      <c r="J140" s="197">
        <v>2120</v>
      </c>
      <c r="K140" s="195">
        <f t="shared" si="2"/>
        <v>4240</v>
      </c>
    </row>
    <row r="141" spans="1:11" ht="12.75" x14ac:dyDescent="0.2">
      <c r="A141" s="181"/>
      <c r="B141" s="74" t="s">
        <v>85</v>
      </c>
      <c r="C141" s="77" t="s">
        <v>178</v>
      </c>
      <c r="D141" s="142" t="s">
        <v>314</v>
      </c>
      <c r="E141" s="202" t="s">
        <v>366</v>
      </c>
      <c r="F141" s="142" t="s">
        <v>467</v>
      </c>
      <c r="G141" s="142" t="s">
        <v>578</v>
      </c>
      <c r="H141" s="94">
        <v>40026</v>
      </c>
      <c r="I141" s="150">
        <v>15</v>
      </c>
      <c r="J141" s="197">
        <v>2120</v>
      </c>
      <c r="K141" s="195">
        <f t="shared" si="2"/>
        <v>4240</v>
      </c>
    </row>
    <row r="142" spans="1:11" ht="12.75" x14ac:dyDescent="0.2">
      <c r="A142" s="181"/>
      <c r="B142" s="74" t="s">
        <v>85</v>
      </c>
      <c r="C142" s="77" t="s">
        <v>244</v>
      </c>
      <c r="D142" s="142" t="s">
        <v>273</v>
      </c>
      <c r="E142" s="202" t="s">
        <v>378</v>
      </c>
      <c r="F142" s="142" t="s">
        <v>495</v>
      </c>
      <c r="G142" s="142" t="s">
        <v>603</v>
      </c>
      <c r="H142" s="94">
        <v>41183</v>
      </c>
      <c r="I142" s="150">
        <v>15</v>
      </c>
      <c r="J142" s="197">
        <v>4000</v>
      </c>
      <c r="K142" s="195">
        <f t="shared" si="2"/>
        <v>8000</v>
      </c>
    </row>
    <row r="143" spans="1:11" ht="12.75" x14ac:dyDescent="0.2">
      <c r="A143" s="181"/>
      <c r="B143" s="74" t="s">
        <v>85</v>
      </c>
      <c r="C143" s="77" t="s">
        <v>156</v>
      </c>
      <c r="D143" s="142" t="s">
        <v>275</v>
      </c>
      <c r="E143" s="202" t="s">
        <v>378</v>
      </c>
      <c r="F143" s="142" t="s">
        <v>445</v>
      </c>
      <c r="G143" s="142" t="s">
        <v>564</v>
      </c>
      <c r="H143" s="94">
        <v>41183</v>
      </c>
      <c r="I143" s="185">
        <v>15</v>
      </c>
      <c r="J143" s="199">
        <v>3500</v>
      </c>
      <c r="K143" s="195">
        <f t="shared" si="2"/>
        <v>7000</v>
      </c>
    </row>
    <row r="144" spans="1:11" ht="12.75" x14ac:dyDescent="0.2">
      <c r="A144" s="181"/>
      <c r="B144" s="74" t="s">
        <v>85</v>
      </c>
      <c r="C144" s="77" t="s">
        <v>245</v>
      </c>
      <c r="D144" s="142" t="s">
        <v>258</v>
      </c>
      <c r="E144" s="202" t="s">
        <v>378</v>
      </c>
      <c r="F144" s="142" t="s">
        <v>496</v>
      </c>
      <c r="G144" s="142" t="s">
        <v>604</v>
      </c>
      <c r="H144" s="94">
        <v>37988</v>
      </c>
      <c r="I144" s="185">
        <v>15</v>
      </c>
      <c r="J144" s="197">
        <v>2915</v>
      </c>
      <c r="K144" s="195">
        <f t="shared" si="2"/>
        <v>5830</v>
      </c>
    </row>
    <row r="145" spans="1:11" ht="12.75" x14ac:dyDescent="0.2">
      <c r="A145" s="181"/>
      <c r="B145" s="74" t="s">
        <v>85</v>
      </c>
      <c r="C145" s="77" t="s">
        <v>246</v>
      </c>
      <c r="D145" s="142" t="s">
        <v>285</v>
      </c>
      <c r="E145" s="202" t="s">
        <v>378</v>
      </c>
      <c r="F145" s="142" t="s">
        <v>497</v>
      </c>
      <c r="G145" s="142" t="s">
        <v>605</v>
      </c>
      <c r="H145" s="94">
        <v>39448</v>
      </c>
      <c r="I145" s="185">
        <v>15</v>
      </c>
      <c r="J145" s="197">
        <v>1855</v>
      </c>
      <c r="K145" s="195">
        <f t="shared" si="2"/>
        <v>3710</v>
      </c>
    </row>
    <row r="146" spans="1:11" ht="12.75" x14ac:dyDescent="0.2">
      <c r="A146" s="181"/>
      <c r="B146" s="74" t="s">
        <v>85</v>
      </c>
      <c r="C146" s="77" t="s">
        <v>692</v>
      </c>
      <c r="D146" s="142" t="s">
        <v>767</v>
      </c>
      <c r="E146" s="202" t="s">
        <v>378</v>
      </c>
      <c r="F146" s="142" t="s">
        <v>693</v>
      </c>
      <c r="G146" s="142" t="s">
        <v>694</v>
      </c>
      <c r="H146" s="94">
        <v>40345</v>
      </c>
      <c r="I146" s="185">
        <v>15</v>
      </c>
      <c r="J146" s="197">
        <v>1855</v>
      </c>
      <c r="K146" s="195">
        <f t="shared" si="2"/>
        <v>3710</v>
      </c>
    </row>
    <row r="147" spans="1:11" ht="12.75" x14ac:dyDescent="0.2">
      <c r="A147" s="181"/>
      <c r="B147" s="74" t="s">
        <v>85</v>
      </c>
      <c r="C147" s="77" t="s">
        <v>724</v>
      </c>
      <c r="D147" s="142" t="s">
        <v>767</v>
      </c>
      <c r="E147" s="202" t="s">
        <v>378</v>
      </c>
      <c r="F147" s="142"/>
      <c r="G147" s="142"/>
      <c r="H147" s="94">
        <v>40179</v>
      </c>
      <c r="I147" s="185">
        <v>15</v>
      </c>
      <c r="J147" s="199">
        <v>1855</v>
      </c>
      <c r="K147" s="195">
        <f t="shared" si="2"/>
        <v>3710</v>
      </c>
    </row>
    <row r="148" spans="1:11" ht="12.75" x14ac:dyDescent="0.2">
      <c r="A148" s="181"/>
      <c r="B148" s="74" t="s">
        <v>85</v>
      </c>
      <c r="C148" s="77" t="s">
        <v>695</v>
      </c>
      <c r="D148" s="142" t="s">
        <v>767</v>
      </c>
      <c r="E148" s="202" t="s">
        <v>378</v>
      </c>
      <c r="F148" s="142" t="s">
        <v>696</v>
      </c>
      <c r="G148" s="142" t="s">
        <v>697</v>
      </c>
      <c r="H148" s="94">
        <v>40422</v>
      </c>
      <c r="I148" s="150">
        <v>15</v>
      </c>
      <c r="J148" s="197">
        <v>1855</v>
      </c>
      <c r="K148" s="195">
        <f t="shared" si="2"/>
        <v>3710</v>
      </c>
    </row>
    <row r="149" spans="1:11" ht="12.75" x14ac:dyDescent="0.2">
      <c r="A149" s="181"/>
      <c r="B149" s="74" t="s">
        <v>85</v>
      </c>
      <c r="C149" s="77" t="s">
        <v>179</v>
      </c>
      <c r="D149" s="142" t="s">
        <v>315</v>
      </c>
      <c r="E149" s="142" t="s">
        <v>367</v>
      </c>
      <c r="F149" s="142" t="s">
        <v>468</v>
      </c>
      <c r="G149" s="142" t="s">
        <v>579</v>
      </c>
      <c r="H149" s="94">
        <v>29221</v>
      </c>
      <c r="I149" s="150">
        <v>15</v>
      </c>
      <c r="J149" s="197">
        <v>2120</v>
      </c>
      <c r="K149" s="195">
        <f t="shared" si="2"/>
        <v>4240</v>
      </c>
    </row>
    <row r="150" spans="1:11" ht="12.75" x14ac:dyDescent="0.2">
      <c r="A150" s="181"/>
      <c r="B150" s="74" t="s">
        <v>85</v>
      </c>
      <c r="C150" s="77" t="s">
        <v>180</v>
      </c>
      <c r="D150" s="142" t="s">
        <v>316</v>
      </c>
      <c r="E150" s="142" t="s">
        <v>367</v>
      </c>
      <c r="F150" s="142" t="s">
        <v>469</v>
      </c>
      <c r="G150" s="142" t="s">
        <v>580</v>
      </c>
      <c r="H150" s="94">
        <v>31260</v>
      </c>
      <c r="I150" s="150">
        <v>15</v>
      </c>
      <c r="J150" s="197">
        <v>1855</v>
      </c>
      <c r="K150" s="195">
        <f t="shared" si="2"/>
        <v>3710</v>
      </c>
    </row>
    <row r="151" spans="1:11" ht="12.75" x14ac:dyDescent="0.2">
      <c r="A151" s="181"/>
      <c r="B151" s="74" t="s">
        <v>85</v>
      </c>
      <c r="C151" s="77" t="s">
        <v>181</v>
      </c>
      <c r="D151" s="142" t="s">
        <v>317</v>
      </c>
      <c r="E151" s="202" t="s">
        <v>368</v>
      </c>
      <c r="F151" s="142" t="s">
        <v>470</v>
      </c>
      <c r="G151" s="142" t="s">
        <v>581</v>
      </c>
      <c r="H151" s="94">
        <v>33635</v>
      </c>
      <c r="I151" s="150">
        <v>15</v>
      </c>
      <c r="J151" s="197">
        <v>2915</v>
      </c>
      <c r="K151" s="195">
        <f t="shared" si="2"/>
        <v>5830</v>
      </c>
    </row>
    <row r="152" spans="1:11" ht="12.75" x14ac:dyDescent="0.2">
      <c r="A152" s="181"/>
      <c r="B152" s="74" t="s">
        <v>85</v>
      </c>
      <c r="C152" s="77" t="s">
        <v>182</v>
      </c>
      <c r="D152" s="142" t="s">
        <v>318</v>
      </c>
      <c r="E152" s="202" t="s">
        <v>368</v>
      </c>
      <c r="F152" s="142" t="s">
        <v>471</v>
      </c>
      <c r="G152" s="142" t="s">
        <v>582</v>
      </c>
      <c r="H152" s="94">
        <v>38718</v>
      </c>
      <c r="I152" s="150">
        <v>15</v>
      </c>
      <c r="J152" s="197">
        <v>1855</v>
      </c>
      <c r="K152" s="195">
        <f t="shared" si="2"/>
        <v>3710</v>
      </c>
    </row>
    <row r="153" spans="1:11" ht="12.75" x14ac:dyDescent="0.2">
      <c r="A153" s="181"/>
      <c r="B153" s="74" t="s">
        <v>85</v>
      </c>
      <c r="C153" s="77" t="s">
        <v>183</v>
      </c>
      <c r="D153" s="142" t="s">
        <v>319</v>
      </c>
      <c r="E153" s="202" t="s">
        <v>368</v>
      </c>
      <c r="F153" s="142" t="s">
        <v>472</v>
      </c>
      <c r="G153" s="142" t="s">
        <v>583</v>
      </c>
      <c r="H153" s="94">
        <v>35797</v>
      </c>
      <c r="I153" s="150">
        <v>15</v>
      </c>
      <c r="J153" s="197">
        <v>1855</v>
      </c>
      <c r="K153" s="195">
        <f t="shared" si="2"/>
        <v>3710</v>
      </c>
    </row>
    <row r="154" spans="1:11" ht="12.75" x14ac:dyDescent="0.2">
      <c r="A154" s="181"/>
      <c r="B154" s="74" t="s">
        <v>85</v>
      </c>
      <c r="C154" s="77" t="s">
        <v>744</v>
      </c>
      <c r="D154" s="142" t="s">
        <v>319</v>
      </c>
      <c r="E154" s="202" t="s">
        <v>368</v>
      </c>
      <c r="F154" s="142"/>
      <c r="G154" s="142"/>
      <c r="H154" s="94">
        <v>40225</v>
      </c>
      <c r="I154" s="185">
        <v>15</v>
      </c>
      <c r="J154" s="199">
        <v>1855</v>
      </c>
      <c r="K154" s="195">
        <f t="shared" si="2"/>
        <v>3710</v>
      </c>
    </row>
    <row r="155" spans="1:11" ht="12.75" x14ac:dyDescent="0.2">
      <c r="A155" s="181"/>
      <c r="B155" s="74" t="s">
        <v>85</v>
      </c>
      <c r="C155" s="77" t="s">
        <v>184</v>
      </c>
      <c r="D155" s="142" t="s">
        <v>281</v>
      </c>
      <c r="E155" s="202" t="s">
        <v>368</v>
      </c>
      <c r="F155" s="142" t="s">
        <v>473</v>
      </c>
      <c r="G155" s="142" t="s">
        <v>584</v>
      </c>
      <c r="H155" s="94">
        <v>37276</v>
      </c>
      <c r="I155" s="150">
        <v>15</v>
      </c>
      <c r="J155" s="197">
        <v>530</v>
      </c>
      <c r="K155" s="195">
        <f t="shared" si="2"/>
        <v>1060</v>
      </c>
    </row>
    <row r="156" spans="1:11" ht="12.75" x14ac:dyDescent="0.2">
      <c r="A156" s="181"/>
      <c r="B156" s="74" t="s">
        <v>369</v>
      </c>
      <c r="C156" s="77" t="s">
        <v>186</v>
      </c>
      <c r="D156" s="142" t="s">
        <v>273</v>
      </c>
      <c r="E156" s="142" t="s">
        <v>369</v>
      </c>
      <c r="F156" s="142"/>
      <c r="G156" s="142"/>
      <c r="H156" s="94">
        <v>41183</v>
      </c>
      <c r="I156" s="150">
        <v>15</v>
      </c>
      <c r="J156" s="197">
        <v>4000</v>
      </c>
      <c r="K156" s="195">
        <f t="shared" si="2"/>
        <v>8000</v>
      </c>
    </row>
    <row r="157" spans="1:11" ht="12.75" x14ac:dyDescent="0.2">
      <c r="A157" s="181"/>
      <c r="B157" s="74" t="s">
        <v>369</v>
      </c>
      <c r="C157" s="77" t="s">
        <v>185</v>
      </c>
      <c r="D157" s="142" t="s">
        <v>324</v>
      </c>
      <c r="E157" s="142" t="s">
        <v>369</v>
      </c>
      <c r="F157" s="142" t="s">
        <v>474</v>
      </c>
      <c r="G157" s="142"/>
      <c r="H157" s="94">
        <v>40379</v>
      </c>
      <c r="I157" s="150">
        <v>15</v>
      </c>
      <c r="J157" s="197">
        <v>4000</v>
      </c>
      <c r="K157" s="195">
        <f t="shared" si="2"/>
        <v>8000</v>
      </c>
    </row>
    <row r="158" spans="1:11" ht="12.75" x14ac:dyDescent="0.2">
      <c r="A158" s="181"/>
      <c r="B158" s="74" t="s">
        <v>369</v>
      </c>
      <c r="C158" s="77" t="s">
        <v>745</v>
      </c>
      <c r="D158" s="142" t="s">
        <v>709</v>
      </c>
      <c r="E158" s="142" t="s">
        <v>369</v>
      </c>
      <c r="F158" s="142"/>
      <c r="G158" s="142"/>
      <c r="H158" s="94">
        <v>41183</v>
      </c>
      <c r="I158" s="150">
        <v>15</v>
      </c>
      <c r="J158" s="197">
        <v>1855</v>
      </c>
      <c r="K158" s="195">
        <f t="shared" si="2"/>
        <v>3710</v>
      </c>
    </row>
    <row r="159" spans="1:11" ht="12.75" x14ac:dyDescent="0.2">
      <c r="A159" s="181"/>
      <c r="B159" s="74" t="s">
        <v>369</v>
      </c>
      <c r="C159" s="77" t="s">
        <v>187</v>
      </c>
      <c r="D159" s="142" t="s">
        <v>657</v>
      </c>
      <c r="E159" s="142" t="s">
        <v>369</v>
      </c>
      <c r="F159" s="142"/>
      <c r="G159" s="142"/>
      <c r="H159" s="94">
        <v>41191</v>
      </c>
      <c r="I159" s="150">
        <v>15</v>
      </c>
      <c r="J159" s="197">
        <v>2750</v>
      </c>
      <c r="K159" s="195">
        <f t="shared" si="2"/>
        <v>5500</v>
      </c>
    </row>
    <row r="160" spans="1:11" ht="12.75" x14ac:dyDescent="0.2">
      <c r="A160" s="181"/>
      <c r="B160" s="74" t="s">
        <v>369</v>
      </c>
      <c r="C160" s="77" t="s">
        <v>188</v>
      </c>
      <c r="D160" s="142" t="s">
        <v>269</v>
      </c>
      <c r="E160" s="142" t="s">
        <v>369</v>
      </c>
      <c r="F160" s="142" t="s">
        <v>475</v>
      </c>
      <c r="G160" s="142" t="s">
        <v>585</v>
      </c>
      <c r="H160" s="94">
        <v>33604</v>
      </c>
      <c r="I160" s="150">
        <v>15</v>
      </c>
      <c r="J160" s="197">
        <v>3445</v>
      </c>
      <c r="K160" s="195">
        <f t="shared" si="2"/>
        <v>6890</v>
      </c>
    </row>
    <row r="161" spans="1:11" ht="12.75" x14ac:dyDescent="0.2">
      <c r="A161" s="181"/>
      <c r="B161" s="74" t="s">
        <v>369</v>
      </c>
      <c r="C161" s="77" t="s">
        <v>685</v>
      </c>
      <c r="D161" s="142" t="s">
        <v>269</v>
      </c>
      <c r="E161" s="142" t="s">
        <v>369</v>
      </c>
      <c r="F161" s="142"/>
      <c r="G161" s="142"/>
      <c r="H161" s="94">
        <v>41186</v>
      </c>
      <c r="I161" s="150">
        <v>15</v>
      </c>
      <c r="J161" s="197">
        <v>2120</v>
      </c>
      <c r="K161" s="195">
        <f t="shared" si="2"/>
        <v>4240</v>
      </c>
    </row>
    <row r="162" spans="1:11" ht="12.75" x14ac:dyDescent="0.2">
      <c r="A162" s="181"/>
      <c r="B162" s="74" t="s">
        <v>369</v>
      </c>
      <c r="C162" s="77" t="s">
        <v>746</v>
      </c>
      <c r="D162" s="143" t="s">
        <v>322</v>
      </c>
      <c r="E162" s="142" t="s">
        <v>369</v>
      </c>
      <c r="F162" s="142"/>
      <c r="G162" s="142"/>
      <c r="H162" s="94">
        <v>41218</v>
      </c>
      <c r="I162" s="150">
        <v>15</v>
      </c>
      <c r="J162" s="197">
        <v>2120</v>
      </c>
      <c r="K162" s="195">
        <f t="shared" si="2"/>
        <v>4240</v>
      </c>
    </row>
    <row r="163" spans="1:11" ht="12.75" x14ac:dyDescent="0.2">
      <c r="A163" s="181"/>
      <c r="B163" s="74" t="s">
        <v>369</v>
      </c>
      <c r="C163" s="77" t="s">
        <v>747</v>
      </c>
      <c r="D163" s="142" t="s">
        <v>660</v>
      </c>
      <c r="E163" s="142" t="s">
        <v>369</v>
      </c>
      <c r="F163" s="142"/>
      <c r="G163" s="142"/>
      <c r="H163" s="94">
        <v>41183</v>
      </c>
      <c r="I163" s="150">
        <v>15</v>
      </c>
      <c r="J163" s="199">
        <v>2000</v>
      </c>
      <c r="K163" s="195">
        <f t="shared" si="2"/>
        <v>4000</v>
      </c>
    </row>
    <row r="164" spans="1:11" ht="12.75" x14ac:dyDescent="0.2">
      <c r="A164" s="181"/>
      <c r="B164" s="74" t="s">
        <v>369</v>
      </c>
      <c r="C164" s="77" t="s">
        <v>681</v>
      </c>
      <c r="D164" s="142" t="s">
        <v>259</v>
      </c>
      <c r="E164" s="142" t="s">
        <v>369</v>
      </c>
      <c r="F164" s="142"/>
      <c r="G164" s="142"/>
      <c r="H164" s="94">
        <v>41190</v>
      </c>
      <c r="I164" s="150">
        <v>15</v>
      </c>
      <c r="J164" s="199">
        <v>1590</v>
      </c>
      <c r="K164" s="195">
        <f t="shared" si="2"/>
        <v>3180</v>
      </c>
    </row>
    <row r="165" spans="1:11" ht="12.75" x14ac:dyDescent="0.2">
      <c r="A165" s="181"/>
      <c r="B165" s="74" t="s">
        <v>369</v>
      </c>
      <c r="C165" s="77" t="s">
        <v>682</v>
      </c>
      <c r="D165" s="142" t="s">
        <v>259</v>
      </c>
      <c r="E165" s="142" t="s">
        <v>369</v>
      </c>
      <c r="F165" s="142"/>
      <c r="G165" s="142"/>
      <c r="H165" s="94">
        <v>41191</v>
      </c>
      <c r="I165" s="150">
        <v>15</v>
      </c>
      <c r="J165" s="199">
        <v>1590</v>
      </c>
      <c r="K165" s="195">
        <f t="shared" si="2"/>
        <v>3180</v>
      </c>
    </row>
    <row r="166" spans="1:11" ht="12.75" x14ac:dyDescent="0.2">
      <c r="A166" s="181"/>
      <c r="B166" s="74" t="s">
        <v>369</v>
      </c>
      <c r="C166" s="77" t="s">
        <v>189</v>
      </c>
      <c r="D166" s="143" t="s">
        <v>273</v>
      </c>
      <c r="E166" s="142" t="s">
        <v>370</v>
      </c>
      <c r="F166" s="142" t="s">
        <v>476</v>
      </c>
      <c r="G166" s="142" t="s">
        <v>586</v>
      </c>
      <c r="H166" s="94">
        <v>39904</v>
      </c>
      <c r="I166" s="150">
        <v>15</v>
      </c>
      <c r="J166" s="197">
        <v>3500</v>
      </c>
      <c r="K166" s="195">
        <f t="shared" si="2"/>
        <v>7000</v>
      </c>
    </row>
    <row r="167" spans="1:11" ht="12.75" x14ac:dyDescent="0.2">
      <c r="A167" s="181"/>
      <c r="B167" s="74" t="s">
        <v>369</v>
      </c>
      <c r="C167" s="77" t="s">
        <v>748</v>
      </c>
      <c r="D167" s="142" t="s">
        <v>280</v>
      </c>
      <c r="E167" s="142" t="s">
        <v>370</v>
      </c>
      <c r="F167" s="142"/>
      <c r="G167" s="142"/>
      <c r="H167" s="94">
        <v>41183</v>
      </c>
      <c r="I167" s="150">
        <v>15</v>
      </c>
      <c r="J167" s="199">
        <v>3000</v>
      </c>
      <c r="K167" s="195">
        <f t="shared" si="2"/>
        <v>6000</v>
      </c>
    </row>
    <row r="168" spans="1:11" ht="12.75" x14ac:dyDescent="0.2">
      <c r="A168" s="181"/>
      <c r="B168" s="74" t="s">
        <v>369</v>
      </c>
      <c r="C168" s="77" t="s">
        <v>191</v>
      </c>
      <c r="D168" s="142" t="s">
        <v>269</v>
      </c>
      <c r="E168" s="142" t="s">
        <v>370</v>
      </c>
      <c r="F168" s="142" t="s">
        <v>477</v>
      </c>
      <c r="G168" s="142" t="s">
        <v>587</v>
      </c>
      <c r="H168" s="94">
        <v>39615</v>
      </c>
      <c r="I168" s="150">
        <v>10</v>
      </c>
      <c r="J168" s="197">
        <v>1271.7</v>
      </c>
      <c r="K168" s="195">
        <f t="shared" si="2"/>
        <v>2543.4</v>
      </c>
    </row>
    <row r="169" spans="1:11" ht="12.75" x14ac:dyDescent="0.2">
      <c r="A169" s="181"/>
      <c r="B169" s="74" t="s">
        <v>369</v>
      </c>
      <c r="C169" s="77" t="s">
        <v>662</v>
      </c>
      <c r="D169" s="142" t="s">
        <v>269</v>
      </c>
      <c r="E169" s="142" t="s">
        <v>370</v>
      </c>
      <c r="F169" s="142"/>
      <c r="G169" s="142"/>
      <c r="H169" s="94">
        <v>41183</v>
      </c>
      <c r="I169" s="150">
        <v>15</v>
      </c>
      <c r="J169" s="197">
        <v>2500</v>
      </c>
      <c r="K169" s="195">
        <f t="shared" si="2"/>
        <v>5000</v>
      </c>
    </row>
    <row r="170" spans="1:11" ht="12.75" x14ac:dyDescent="0.2">
      <c r="A170" s="181"/>
      <c r="B170" s="74" t="s">
        <v>85</v>
      </c>
      <c r="C170" s="77" t="s">
        <v>192</v>
      </c>
      <c r="D170" s="142" t="s">
        <v>273</v>
      </c>
      <c r="E170" s="142" t="s">
        <v>371</v>
      </c>
      <c r="F170" s="142" t="s">
        <v>478</v>
      </c>
      <c r="G170" s="142" t="s">
        <v>588</v>
      </c>
      <c r="H170" s="94">
        <v>41183</v>
      </c>
      <c r="I170" s="185">
        <v>15</v>
      </c>
      <c r="J170" s="199">
        <v>3500</v>
      </c>
      <c r="K170" s="195">
        <f t="shared" si="2"/>
        <v>7000</v>
      </c>
    </row>
    <row r="171" spans="1:11" ht="12.75" x14ac:dyDescent="0.2">
      <c r="A171" s="181"/>
      <c r="B171" s="74" t="s">
        <v>85</v>
      </c>
      <c r="C171" s="77" t="s">
        <v>749</v>
      </c>
      <c r="D171" s="142" t="s">
        <v>280</v>
      </c>
      <c r="E171" s="142" t="s">
        <v>371</v>
      </c>
      <c r="F171" s="142"/>
      <c r="G171" s="142"/>
      <c r="H171" s="94">
        <v>41198</v>
      </c>
      <c r="I171" s="185">
        <v>15</v>
      </c>
      <c r="J171" s="199">
        <v>1855</v>
      </c>
      <c r="K171" s="195">
        <f t="shared" si="2"/>
        <v>3710</v>
      </c>
    </row>
    <row r="172" spans="1:11" ht="12.75" x14ac:dyDescent="0.2">
      <c r="A172" s="181"/>
      <c r="B172" s="74" t="s">
        <v>85</v>
      </c>
      <c r="C172" s="77" t="s">
        <v>193</v>
      </c>
      <c r="D172" s="142" t="s">
        <v>280</v>
      </c>
      <c r="E172" s="142" t="s">
        <v>371</v>
      </c>
      <c r="F172" s="142" t="s">
        <v>479</v>
      </c>
      <c r="G172" s="142" t="s">
        <v>589</v>
      </c>
      <c r="H172" s="94">
        <v>37988</v>
      </c>
      <c r="I172" s="150">
        <v>15</v>
      </c>
      <c r="J172" s="197">
        <v>1855</v>
      </c>
      <c r="K172" s="195">
        <f t="shared" si="2"/>
        <v>3710</v>
      </c>
    </row>
    <row r="173" spans="1:11" ht="12.75" x14ac:dyDescent="0.2">
      <c r="A173" s="181"/>
      <c r="B173" s="74" t="s">
        <v>85</v>
      </c>
      <c r="C173" s="77" t="s">
        <v>194</v>
      </c>
      <c r="D173" s="142" t="s">
        <v>280</v>
      </c>
      <c r="E173" s="142" t="s">
        <v>371</v>
      </c>
      <c r="F173" s="142" t="s">
        <v>480</v>
      </c>
      <c r="G173" s="142" t="s">
        <v>590</v>
      </c>
      <c r="H173" s="94">
        <v>38367</v>
      </c>
      <c r="I173" s="150">
        <v>15</v>
      </c>
      <c r="J173" s="197">
        <v>1855</v>
      </c>
      <c r="K173" s="195">
        <f t="shared" si="2"/>
        <v>3710</v>
      </c>
    </row>
    <row r="174" spans="1:11" ht="12.75" x14ac:dyDescent="0.2">
      <c r="A174" s="181"/>
      <c r="B174" s="74" t="s">
        <v>85</v>
      </c>
      <c r="C174" s="77" t="s">
        <v>195</v>
      </c>
      <c r="D174" s="142" t="s">
        <v>324</v>
      </c>
      <c r="E174" s="142" t="s">
        <v>371</v>
      </c>
      <c r="F174" s="142" t="s">
        <v>481</v>
      </c>
      <c r="G174" s="142" t="s">
        <v>591</v>
      </c>
      <c r="H174" s="94">
        <v>38884</v>
      </c>
      <c r="I174" s="150">
        <v>15</v>
      </c>
      <c r="J174" s="197">
        <v>2650</v>
      </c>
      <c r="K174" s="195">
        <f t="shared" si="2"/>
        <v>5300</v>
      </c>
    </row>
    <row r="175" spans="1:11" ht="12.75" x14ac:dyDescent="0.2">
      <c r="A175" s="181"/>
      <c r="B175" s="74" t="s">
        <v>85</v>
      </c>
      <c r="C175" s="77"/>
      <c r="D175" s="142" t="s">
        <v>273</v>
      </c>
      <c r="E175" s="142" t="s">
        <v>372</v>
      </c>
      <c r="F175" s="142"/>
      <c r="G175" s="142"/>
      <c r="H175" s="94">
        <v>41183</v>
      </c>
      <c r="I175" s="150">
        <v>15</v>
      </c>
      <c r="J175" s="197">
        <v>10000</v>
      </c>
      <c r="K175" s="195">
        <f t="shared" si="2"/>
        <v>20000</v>
      </c>
    </row>
    <row r="176" spans="1:11" ht="12.75" x14ac:dyDescent="0.2">
      <c r="A176" s="181"/>
      <c r="B176" s="74" t="s">
        <v>85</v>
      </c>
      <c r="C176" s="77"/>
      <c r="D176" s="142" t="s">
        <v>325</v>
      </c>
      <c r="E176" s="142" t="s">
        <v>372</v>
      </c>
      <c r="F176" s="142"/>
      <c r="G176" s="142"/>
      <c r="H176" s="94">
        <v>41183</v>
      </c>
      <c r="I176" s="150">
        <v>15</v>
      </c>
      <c r="J176" s="197">
        <v>6000</v>
      </c>
      <c r="K176" s="195">
        <f t="shared" si="2"/>
        <v>12000</v>
      </c>
    </row>
    <row r="177" spans="1:12" ht="12.75" x14ac:dyDescent="0.2">
      <c r="A177" s="181"/>
      <c r="B177" s="74" t="s">
        <v>85</v>
      </c>
      <c r="C177" s="77"/>
      <c r="D177" s="142" t="s">
        <v>325</v>
      </c>
      <c r="E177" s="142" t="s">
        <v>372</v>
      </c>
      <c r="F177" s="142"/>
      <c r="G177" s="142"/>
      <c r="H177" s="94">
        <v>41183</v>
      </c>
      <c r="I177" s="150">
        <v>15</v>
      </c>
      <c r="J177" s="197">
        <v>6000</v>
      </c>
      <c r="K177" s="195">
        <f t="shared" si="2"/>
        <v>12000</v>
      </c>
    </row>
    <row r="178" spans="1:12" ht="12.75" x14ac:dyDescent="0.2">
      <c r="A178" s="181"/>
      <c r="B178" s="74" t="s">
        <v>85</v>
      </c>
      <c r="C178" s="77"/>
      <c r="D178" s="142" t="s">
        <v>663</v>
      </c>
      <c r="E178" s="142" t="s">
        <v>372</v>
      </c>
      <c r="F178" s="142"/>
      <c r="G178" s="142"/>
      <c r="H178" s="94">
        <v>41183</v>
      </c>
      <c r="I178" s="150">
        <v>9</v>
      </c>
      <c r="J178" s="197">
        <v>2700</v>
      </c>
      <c r="K178" s="195">
        <f t="shared" si="2"/>
        <v>5400</v>
      </c>
    </row>
    <row r="179" spans="1:12" ht="12.75" x14ac:dyDescent="0.2">
      <c r="A179" s="181"/>
      <c r="B179" s="74" t="s">
        <v>85</v>
      </c>
      <c r="C179" s="77"/>
      <c r="D179" s="142" t="s">
        <v>663</v>
      </c>
      <c r="E179" s="142" t="s">
        <v>372</v>
      </c>
      <c r="F179" s="142"/>
      <c r="G179" s="142"/>
      <c r="H179" s="94">
        <v>41183</v>
      </c>
      <c r="I179" s="150">
        <v>15</v>
      </c>
      <c r="J179" s="197">
        <v>4500</v>
      </c>
      <c r="K179" s="195">
        <f t="shared" si="2"/>
        <v>9000</v>
      </c>
    </row>
    <row r="180" spans="1:12" ht="12.75" x14ac:dyDescent="0.2">
      <c r="A180" s="181"/>
      <c r="B180" s="74" t="s">
        <v>85</v>
      </c>
      <c r="C180" s="77"/>
      <c r="D180" s="142" t="s">
        <v>326</v>
      </c>
      <c r="E180" s="142" t="s">
        <v>372</v>
      </c>
      <c r="F180" s="142"/>
      <c r="G180" s="142"/>
      <c r="H180" s="94">
        <v>41183</v>
      </c>
      <c r="I180" s="150">
        <v>15</v>
      </c>
      <c r="J180" s="197">
        <v>4500</v>
      </c>
      <c r="K180" s="195">
        <f t="shared" si="2"/>
        <v>9000</v>
      </c>
    </row>
    <row r="181" spans="1:12" ht="12.75" x14ac:dyDescent="0.2">
      <c r="A181" s="181"/>
      <c r="B181" s="74" t="s">
        <v>85</v>
      </c>
      <c r="C181" s="77"/>
      <c r="D181" s="142" t="s">
        <v>326</v>
      </c>
      <c r="E181" s="142" t="s">
        <v>372</v>
      </c>
      <c r="F181" s="142"/>
      <c r="G181" s="142"/>
      <c r="H181" s="94">
        <v>41183</v>
      </c>
      <c r="I181" s="150">
        <v>15</v>
      </c>
      <c r="J181" s="197">
        <v>4500</v>
      </c>
      <c r="K181" s="195">
        <f t="shared" si="2"/>
        <v>9000</v>
      </c>
    </row>
    <row r="182" spans="1:12" ht="12.75" x14ac:dyDescent="0.2">
      <c r="A182" s="181"/>
      <c r="B182" s="74" t="s">
        <v>85</v>
      </c>
      <c r="C182" s="158"/>
      <c r="D182" s="168" t="s">
        <v>327</v>
      </c>
      <c r="E182" s="168" t="s">
        <v>372</v>
      </c>
      <c r="F182" s="168"/>
      <c r="G182" s="168"/>
      <c r="H182" s="160">
        <v>41183</v>
      </c>
      <c r="I182" s="185">
        <v>15</v>
      </c>
      <c r="J182" s="201">
        <v>3657</v>
      </c>
      <c r="K182" s="195">
        <f t="shared" si="2"/>
        <v>7314</v>
      </c>
    </row>
    <row r="183" spans="1:12" ht="12.75" x14ac:dyDescent="0.2">
      <c r="A183" s="181"/>
      <c r="B183" s="74" t="s">
        <v>85</v>
      </c>
      <c r="C183" s="77"/>
      <c r="D183" s="142" t="s">
        <v>327</v>
      </c>
      <c r="E183" s="142" t="s">
        <v>372</v>
      </c>
      <c r="F183" s="142"/>
      <c r="G183" s="142"/>
      <c r="H183" s="94">
        <v>33958</v>
      </c>
      <c r="I183" s="150">
        <v>15</v>
      </c>
      <c r="J183" s="199">
        <v>3657</v>
      </c>
      <c r="K183" s="195">
        <f t="shared" si="2"/>
        <v>7314</v>
      </c>
    </row>
    <row r="184" spans="1:12" ht="12.75" x14ac:dyDescent="0.2">
      <c r="A184" s="181"/>
      <c r="B184" s="74" t="s">
        <v>85</v>
      </c>
      <c r="C184" s="77"/>
      <c r="D184" s="142" t="s">
        <v>328</v>
      </c>
      <c r="E184" s="142" t="s">
        <v>372</v>
      </c>
      <c r="F184" s="142"/>
      <c r="G184" s="142"/>
      <c r="H184" s="94">
        <v>41183</v>
      </c>
      <c r="I184" s="150">
        <v>15</v>
      </c>
      <c r="J184" s="197">
        <v>3500</v>
      </c>
      <c r="K184" s="195">
        <f t="shared" si="2"/>
        <v>7000</v>
      </c>
    </row>
    <row r="185" spans="1:12" ht="12.75" x14ac:dyDescent="0.2">
      <c r="A185" s="181"/>
      <c r="B185" s="75" t="s">
        <v>85</v>
      </c>
      <c r="C185" s="84"/>
      <c r="D185" s="146" t="s">
        <v>328</v>
      </c>
      <c r="E185" s="146" t="s">
        <v>372</v>
      </c>
      <c r="F185" s="146"/>
      <c r="G185" s="146"/>
      <c r="H185" s="100">
        <v>41183</v>
      </c>
      <c r="I185" s="150">
        <v>15</v>
      </c>
      <c r="J185" s="197">
        <v>3500</v>
      </c>
      <c r="K185" s="195">
        <f t="shared" si="2"/>
        <v>7000</v>
      </c>
      <c r="L185" s="169"/>
    </row>
    <row r="186" spans="1:12" ht="12.75" x14ac:dyDescent="0.2">
      <c r="A186" s="181"/>
      <c r="B186" s="75" t="s">
        <v>85</v>
      </c>
      <c r="C186" s="84"/>
      <c r="D186" s="146" t="s">
        <v>329</v>
      </c>
      <c r="E186" s="146" t="s">
        <v>372</v>
      </c>
      <c r="F186" s="146"/>
      <c r="G186" s="146"/>
      <c r="H186" s="100">
        <v>41183</v>
      </c>
      <c r="I186" s="150">
        <v>15</v>
      </c>
      <c r="J186" s="199">
        <v>3500</v>
      </c>
      <c r="K186" s="195">
        <f t="shared" si="2"/>
        <v>7000</v>
      </c>
    </row>
    <row r="187" spans="1:12" ht="12.75" x14ac:dyDescent="0.2">
      <c r="A187" s="181"/>
      <c r="B187" s="74" t="s">
        <v>85</v>
      </c>
      <c r="C187" s="77"/>
      <c r="D187" s="142" t="s">
        <v>330</v>
      </c>
      <c r="E187" s="142" t="s">
        <v>372</v>
      </c>
      <c r="F187" s="142"/>
      <c r="G187" s="142"/>
      <c r="H187" s="94">
        <v>41183</v>
      </c>
      <c r="I187" s="150">
        <v>15</v>
      </c>
      <c r="J187" s="197">
        <v>3500</v>
      </c>
      <c r="K187" s="195">
        <f t="shared" si="2"/>
        <v>7000</v>
      </c>
    </row>
    <row r="188" spans="1:12" ht="12.75" x14ac:dyDescent="0.2">
      <c r="A188" s="181"/>
      <c r="B188" s="74" t="s">
        <v>85</v>
      </c>
      <c r="C188" s="77"/>
      <c r="D188" s="142" t="s">
        <v>330</v>
      </c>
      <c r="E188" s="142" t="s">
        <v>372</v>
      </c>
      <c r="F188" s="142"/>
      <c r="G188" s="142"/>
      <c r="H188" s="94">
        <v>41183</v>
      </c>
      <c r="I188" s="150">
        <v>15</v>
      </c>
      <c r="J188" s="197">
        <v>3500</v>
      </c>
      <c r="K188" s="195">
        <f t="shared" si="2"/>
        <v>7000</v>
      </c>
    </row>
    <row r="189" spans="1:12" ht="12.75" x14ac:dyDescent="0.2">
      <c r="A189" s="181"/>
      <c r="B189" s="74" t="s">
        <v>85</v>
      </c>
      <c r="C189" s="77"/>
      <c r="D189" s="142" t="s">
        <v>330</v>
      </c>
      <c r="E189" s="142" t="s">
        <v>372</v>
      </c>
      <c r="F189" s="142"/>
      <c r="G189" s="142"/>
      <c r="H189" s="94">
        <v>41183</v>
      </c>
      <c r="I189" s="150">
        <v>15</v>
      </c>
      <c r="J189" s="197">
        <v>3500</v>
      </c>
      <c r="K189" s="195">
        <f t="shared" si="2"/>
        <v>7000</v>
      </c>
      <c r="L189" s="166"/>
    </row>
    <row r="190" spans="1:12" ht="12.75" x14ac:dyDescent="0.2">
      <c r="A190" s="181"/>
      <c r="B190" s="74" t="s">
        <v>85</v>
      </c>
      <c r="C190" s="77"/>
      <c r="D190" s="142" t="s">
        <v>330</v>
      </c>
      <c r="E190" s="142" t="s">
        <v>372</v>
      </c>
      <c r="F190" s="142"/>
      <c r="G190" s="142"/>
      <c r="H190" s="94" t="s">
        <v>501</v>
      </c>
      <c r="I190" s="150">
        <v>15</v>
      </c>
      <c r="J190" s="197">
        <v>3500</v>
      </c>
      <c r="K190" s="195">
        <f t="shared" si="2"/>
        <v>7000</v>
      </c>
    </row>
    <row r="191" spans="1:12" ht="12.75" x14ac:dyDescent="0.2">
      <c r="A191" s="181"/>
      <c r="B191" s="74" t="s">
        <v>85</v>
      </c>
      <c r="C191" s="77"/>
      <c r="D191" s="142" t="s">
        <v>330</v>
      </c>
      <c r="E191" s="142" t="s">
        <v>372</v>
      </c>
      <c r="F191" s="142"/>
      <c r="G191" s="142"/>
      <c r="H191" s="94">
        <v>41183</v>
      </c>
      <c r="I191" s="150">
        <v>15</v>
      </c>
      <c r="J191" s="197">
        <v>3500</v>
      </c>
      <c r="K191" s="195">
        <f t="shared" si="2"/>
        <v>7000</v>
      </c>
    </row>
    <row r="192" spans="1:12" ht="12.75" x14ac:dyDescent="0.2">
      <c r="A192" s="181"/>
      <c r="B192" s="74" t="s">
        <v>85</v>
      </c>
      <c r="C192" s="77"/>
      <c r="D192" s="142" t="s">
        <v>330</v>
      </c>
      <c r="E192" s="142" t="s">
        <v>372</v>
      </c>
      <c r="F192" s="142"/>
      <c r="G192" s="142"/>
      <c r="H192" s="94">
        <v>41183</v>
      </c>
      <c r="I192" s="150">
        <v>15</v>
      </c>
      <c r="J192" s="197">
        <v>3500</v>
      </c>
      <c r="K192" s="195">
        <f t="shared" si="2"/>
        <v>7000</v>
      </c>
    </row>
    <row r="193" spans="1:13" ht="12.75" x14ac:dyDescent="0.2">
      <c r="A193" s="181"/>
      <c r="B193" s="74" t="s">
        <v>85</v>
      </c>
      <c r="C193" s="77"/>
      <c r="D193" s="142" t="s">
        <v>330</v>
      </c>
      <c r="E193" s="142" t="s">
        <v>372</v>
      </c>
      <c r="F193" s="142"/>
      <c r="G193" s="142"/>
      <c r="H193" s="94">
        <v>41183</v>
      </c>
      <c r="I193" s="150">
        <v>15</v>
      </c>
      <c r="J193" s="197">
        <v>3500</v>
      </c>
      <c r="K193" s="195">
        <f t="shared" si="2"/>
        <v>7000</v>
      </c>
    </row>
    <row r="194" spans="1:13" ht="12.75" x14ac:dyDescent="0.2">
      <c r="A194" s="181"/>
      <c r="B194" s="74" t="s">
        <v>85</v>
      </c>
      <c r="C194" s="77"/>
      <c r="D194" s="142" t="s">
        <v>330</v>
      </c>
      <c r="E194" s="142" t="s">
        <v>372</v>
      </c>
      <c r="F194" s="142"/>
      <c r="G194" s="142"/>
      <c r="H194" s="94">
        <v>41183</v>
      </c>
      <c r="I194" s="150">
        <v>15</v>
      </c>
      <c r="J194" s="197">
        <v>3500</v>
      </c>
      <c r="K194" s="195">
        <f t="shared" si="2"/>
        <v>7000</v>
      </c>
    </row>
    <row r="195" spans="1:13" ht="12.75" x14ac:dyDescent="0.2">
      <c r="A195" s="181"/>
      <c r="B195" s="74" t="s">
        <v>85</v>
      </c>
      <c r="C195" s="77"/>
      <c r="D195" s="142" t="s">
        <v>330</v>
      </c>
      <c r="E195" s="142" t="s">
        <v>372</v>
      </c>
      <c r="F195" s="142"/>
      <c r="G195" s="142"/>
      <c r="H195" s="94">
        <v>41183</v>
      </c>
      <c r="I195" s="150">
        <v>15</v>
      </c>
      <c r="J195" s="197">
        <v>3500</v>
      </c>
      <c r="K195" s="195">
        <f t="shared" si="2"/>
        <v>7000</v>
      </c>
    </row>
    <row r="196" spans="1:13" ht="12.75" x14ac:dyDescent="0.2">
      <c r="A196" s="181"/>
      <c r="B196" s="74" t="s">
        <v>85</v>
      </c>
      <c r="C196" s="77"/>
      <c r="D196" s="142" t="s">
        <v>330</v>
      </c>
      <c r="E196" s="142" t="s">
        <v>372</v>
      </c>
      <c r="F196" s="142"/>
      <c r="G196" s="147"/>
      <c r="H196" s="94">
        <v>41183</v>
      </c>
      <c r="I196" s="150">
        <v>15</v>
      </c>
      <c r="J196" s="199">
        <v>3500</v>
      </c>
      <c r="K196" s="195">
        <f t="shared" si="2"/>
        <v>7000</v>
      </c>
    </row>
    <row r="197" spans="1:13" ht="12.75" x14ac:dyDescent="0.2">
      <c r="A197" s="181"/>
      <c r="B197" s="74" t="s">
        <v>85</v>
      </c>
      <c r="C197" s="77"/>
      <c r="D197" s="142" t="s">
        <v>330</v>
      </c>
      <c r="E197" s="142" t="s">
        <v>372</v>
      </c>
      <c r="F197" s="142"/>
      <c r="G197" s="142"/>
      <c r="H197" s="94">
        <v>41183</v>
      </c>
      <c r="I197" s="150">
        <v>15</v>
      </c>
      <c r="J197" s="197">
        <v>3500</v>
      </c>
      <c r="K197" s="195">
        <f t="shared" si="2"/>
        <v>7000</v>
      </c>
    </row>
    <row r="198" spans="1:13" ht="12.75" x14ac:dyDescent="0.2">
      <c r="A198" s="181"/>
      <c r="B198" s="74" t="s">
        <v>85</v>
      </c>
      <c r="C198" s="77"/>
      <c r="D198" s="142" t="s">
        <v>330</v>
      </c>
      <c r="E198" s="142" t="s">
        <v>372</v>
      </c>
      <c r="F198" s="142"/>
      <c r="G198" s="142"/>
      <c r="H198" s="94">
        <v>41183</v>
      </c>
      <c r="I198" s="150">
        <v>15</v>
      </c>
      <c r="J198" s="197">
        <v>3500</v>
      </c>
      <c r="K198" s="195">
        <f t="shared" si="2"/>
        <v>7000</v>
      </c>
    </row>
    <row r="199" spans="1:13" ht="12.75" x14ac:dyDescent="0.2">
      <c r="A199" s="181"/>
      <c r="B199" s="74" t="s">
        <v>85</v>
      </c>
      <c r="C199" s="81"/>
      <c r="D199" s="142" t="s">
        <v>330</v>
      </c>
      <c r="E199" s="142" t="s">
        <v>372</v>
      </c>
      <c r="F199" s="142"/>
      <c r="G199" s="147"/>
      <c r="H199" s="96">
        <v>41183</v>
      </c>
      <c r="I199" s="150">
        <v>15</v>
      </c>
      <c r="J199" s="197">
        <v>3500</v>
      </c>
      <c r="K199" s="195">
        <f t="shared" si="2"/>
        <v>7000</v>
      </c>
      <c r="L199" s="166"/>
      <c r="M199" s="166"/>
    </row>
    <row r="200" spans="1:13" ht="12.75" x14ac:dyDescent="0.2">
      <c r="A200" s="181"/>
      <c r="B200" s="74" t="s">
        <v>85</v>
      </c>
      <c r="C200" s="77"/>
      <c r="D200" s="142" t="s">
        <v>330</v>
      </c>
      <c r="E200" s="142" t="s">
        <v>372</v>
      </c>
      <c r="F200" s="142"/>
      <c r="G200" s="142"/>
      <c r="H200" s="94">
        <v>41183</v>
      </c>
      <c r="I200" s="150">
        <v>15</v>
      </c>
      <c r="J200" s="197">
        <v>3500</v>
      </c>
      <c r="K200" s="195">
        <f t="shared" si="2"/>
        <v>7000</v>
      </c>
    </row>
    <row r="201" spans="1:13" ht="12.75" x14ac:dyDescent="0.2">
      <c r="A201" s="181"/>
      <c r="B201" s="74" t="s">
        <v>85</v>
      </c>
      <c r="C201" s="77"/>
      <c r="D201" s="142" t="s">
        <v>330</v>
      </c>
      <c r="E201" s="142" t="s">
        <v>372</v>
      </c>
      <c r="F201" s="142"/>
      <c r="G201" s="142"/>
      <c r="H201" s="94">
        <v>40787</v>
      </c>
      <c r="I201" s="150">
        <v>15</v>
      </c>
      <c r="J201" s="197">
        <v>3500</v>
      </c>
      <c r="K201" s="195">
        <f t="shared" si="2"/>
        <v>7000</v>
      </c>
    </row>
    <row r="202" spans="1:13" ht="12.75" x14ac:dyDescent="0.2">
      <c r="A202" s="181"/>
      <c r="B202" s="74" t="s">
        <v>85</v>
      </c>
      <c r="C202" s="77"/>
      <c r="D202" s="142" t="s">
        <v>330</v>
      </c>
      <c r="E202" s="142" t="s">
        <v>372</v>
      </c>
      <c r="F202" s="142"/>
      <c r="G202" s="142"/>
      <c r="H202" s="94">
        <v>41183</v>
      </c>
      <c r="I202" s="150">
        <v>8</v>
      </c>
      <c r="J202" s="197">
        <v>1866.4</v>
      </c>
      <c r="K202" s="195">
        <f t="shared" si="2"/>
        <v>3732.8</v>
      </c>
    </row>
    <row r="203" spans="1:13" ht="12.75" x14ac:dyDescent="0.2">
      <c r="A203" s="181"/>
      <c r="B203" s="74" t="s">
        <v>85</v>
      </c>
      <c r="C203" s="77"/>
      <c r="D203" s="142" t="s">
        <v>330</v>
      </c>
      <c r="E203" s="142" t="s">
        <v>372</v>
      </c>
      <c r="F203" s="142"/>
      <c r="G203" s="142"/>
      <c r="H203" s="94">
        <v>41183</v>
      </c>
      <c r="I203" s="150">
        <v>15</v>
      </c>
      <c r="J203" s="197">
        <v>3500</v>
      </c>
      <c r="K203" s="195">
        <f t="shared" ref="K203:K240" si="3">PRODUCT(J203*2)</f>
        <v>7000</v>
      </c>
    </row>
    <row r="204" spans="1:13" ht="12.75" x14ac:dyDescent="0.2">
      <c r="A204" s="181"/>
      <c r="B204" s="74" t="s">
        <v>85</v>
      </c>
      <c r="C204" s="77"/>
      <c r="D204" s="142" t="s">
        <v>330</v>
      </c>
      <c r="E204" s="142" t="s">
        <v>372</v>
      </c>
      <c r="F204" s="142"/>
      <c r="G204" s="142"/>
      <c r="H204" s="94">
        <v>41183</v>
      </c>
      <c r="I204" s="150">
        <v>15</v>
      </c>
      <c r="J204" s="197">
        <v>3500</v>
      </c>
      <c r="K204" s="195">
        <f t="shared" si="3"/>
        <v>7000</v>
      </c>
    </row>
    <row r="205" spans="1:13" ht="12.75" x14ac:dyDescent="0.2">
      <c r="A205" s="181"/>
      <c r="B205" s="74" t="s">
        <v>85</v>
      </c>
      <c r="C205" s="77"/>
      <c r="D205" s="142" t="s">
        <v>330</v>
      </c>
      <c r="E205" s="142" t="s">
        <v>372</v>
      </c>
      <c r="F205" s="142"/>
      <c r="G205" s="142"/>
      <c r="H205" s="94">
        <v>41198</v>
      </c>
      <c r="I205" s="150">
        <v>15</v>
      </c>
      <c r="J205" s="197">
        <v>3300</v>
      </c>
      <c r="K205" s="195">
        <f t="shared" si="3"/>
        <v>6600</v>
      </c>
    </row>
    <row r="206" spans="1:13" ht="12.75" x14ac:dyDescent="0.2">
      <c r="A206" s="181"/>
      <c r="B206" s="74" t="s">
        <v>85</v>
      </c>
      <c r="C206" s="77"/>
      <c r="D206" s="142" t="s">
        <v>330</v>
      </c>
      <c r="E206" s="142" t="s">
        <v>372</v>
      </c>
      <c r="F206" s="142"/>
      <c r="G206" s="142"/>
      <c r="H206" s="94">
        <v>41183</v>
      </c>
      <c r="I206" s="150">
        <v>15</v>
      </c>
      <c r="J206" s="197">
        <v>3500</v>
      </c>
      <c r="K206" s="195">
        <f t="shared" si="3"/>
        <v>7000</v>
      </c>
    </row>
    <row r="207" spans="1:13" ht="12.75" x14ac:dyDescent="0.2">
      <c r="A207" s="181"/>
      <c r="B207" s="74" t="s">
        <v>85</v>
      </c>
      <c r="C207" s="77"/>
      <c r="D207" s="142" t="s">
        <v>330</v>
      </c>
      <c r="E207" s="142" t="s">
        <v>372</v>
      </c>
      <c r="F207" s="142"/>
      <c r="G207" s="142"/>
      <c r="H207" s="94">
        <v>41183</v>
      </c>
      <c r="I207" s="150">
        <v>15</v>
      </c>
      <c r="J207" s="197">
        <v>3500</v>
      </c>
      <c r="K207" s="195">
        <f t="shared" si="3"/>
        <v>7000</v>
      </c>
    </row>
    <row r="208" spans="1:13" ht="12.75" x14ac:dyDescent="0.2">
      <c r="A208" s="181"/>
      <c r="B208" s="74" t="s">
        <v>85</v>
      </c>
      <c r="C208" s="77"/>
      <c r="D208" s="142" t="s">
        <v>330</v>
      </c>
      <c r="E208" s="142" t="s">
        <v>372</v>
      </c>
      <c r="F208" s="142"/>
      <c r="G208" s="142"/>
      <c r="H208" s="94">
        <v>41183</v>
      </c>
      <c r="I208" s="150">
        <v>15</v>
      </c>
      <c r="J208" s="197">
        <v>3500</v>
      </c>
      <c r="K208" s="195">
        <f t="shared" si="3"/>
        <v>7000</v>
      </c>
    </row>
    <row r="209" spans="1:11" ht="12.75" x14ac:dyDescent="0.2">
      <c r="A209" s="181"/>
      <c r="B209" s="74" t="s">
        <v>85</v>
      </c>
      <c r="C209" s="77"/>
      <c r="D209" s="142" t="s">
        <v>330</v>
      </c>
      <c r="E209" s="142" t="s">
        <v>372</v>
      </c>
      <c r="F209" s="142"/>
      <c r="G209" s="142"/>
      <c r="H209" s="94">
        <v>41183</v>
      </c>
      <c r="I209" s="150">
        <v>15</v>
      </c>
      <c r="J209" s="197">
        <v>3500</v>
      </c>
      <c r="K209" s="195">
        <f t="shared" si="3"/>
        <v>7000</v>
      </c>
    </row>
    <row r="210" spans="1:11" ht="12.75" x14ac:dyDescent="0.2">
      <c r="A210" s="181"/>
      <c r="B210" s="74" t="s">
        <v>85</v>
      </c>
      <c r="C210" s="77"/>
      <c r="D210" s="142" t="s">
        <v>330</v>
      </c>
      <c r="E210" s="142" t="s">
        <v>372</v>
      </c>
      <c r="F210" s="142"/>
      <c r="G210" s="142"/>
      <c r="H210" s="94">
        <v>41183</v>
      </c>
      <c r="I210" s="150">
        <v>15</v>
      </c>
      <c r="J210" s="197">
        <v>3500</v>
      </c>
      <c r="K210" s="195">
        <f t="shared" si="3"/>
        <v>7000</v>
      </c>
    </row>
    <row r="211" spans="1:11" ht="12.75" x14ac:dyDescent="0.2">
      <c r="A211" s="181"/>
      <c r="B211" s="74" t="s">
        <v>85</v>
      </c>
      <c r="C211" s="77"/>
      <c r="D211" s="142" t="s">
        <v>330</v>
      </c>
      <c r="E211" s="142" t="s">
        <v>372</v>
      </c>
      <c r="F211" s="142"/>
      <c r="G211" s="142"/>
      <c r="H211" s="94">
        <v>41183</v>
      </c>
      <c r="I211" s="150">
        <v>15</v>
      </c>
      <c r="J211" s="197">
        <v>3500</v>
      </c>
      <c r="K211" s="195">
        <f t="shared" si="3"/>
        <v>7000</v>
      </c>
    </row>
    <row r="212" spans="1:11" ht="12.75" x14ac:dyDescent="0.2">
      <c r="A212" s="181"/>
      <c r="B212" s="74" t="s">
        <v>85</v>
      </c>
      <c r="C212" s="77"/>
      <c r="D212" s="142" t="s">
        <v>330</v>
      </c>
      <c r="E212" s="142" t="s">
        <v>372</v>
      </c>
      <c r="F212" s="142"/>
      <c r="G212" s="142"/>
      <c r="H212" s="94">
        <v>41183</v>
      </c>
      <c r="I212" s="150">
        <v>15</v>
      </c>
      <c r="J212" s="197">
        <v>3500</v>
      </c>
      <c r="K212" s="195">
        <f t="shared" si="3"/>
        <v>7000</v>
      </c>
    </row>
    <row r="213" spans="1:11" ht="12.75" x14ac:dyDescent="0.2">
      <c r="A213" s="181"/>
      <c r="B213" s="74" t="s">
        <v>85</v>
      </c>
      <c r="C213" s="77"/>
      <c r="D213" s="142" t="s">
        <v>330</v>
      </c>
      <c r="E213" s="142" t="s">
        <v>372</v>
      </c>
      <c r="F213" s="142"/>
      <c r="G213" s="142"/>
      <c r="H213" s="94">
        <v>40391</v>
      </c>
      <c r="I213" s="150">
        <v>15</v>
      </c>
      <c r="J213" s="197">
        <v>3500</v>
      </c>
      <c r="K213" s="195">
        <f t="shared" si="3"/>
        <v>7000</v>
      </c>
    </row>
    <row r="214" spans="1:11" ht="12.75" x14ac:dyDescent="0.2">
      <c r="A214" s="181"/>
      <c r="B214" s="74" t="s">
        <v>85</v>
      </c>
      <c r="C214" s="77"/>
      <c r="D214" s="142" t="s">
        <v>330</v>
      </c>
      <c r="E214" s="142" t="s">
        <v>372</v>
      </c>
      <c r="F214" s="142"/>
      <c r="G214" s="142"/>
      <c r="H214" s="94">
        <v>41183</v>
      </c>
      <c r="I214" s="150">
        <v>15</v>
      </c>
      <c r="J214" s="197">
        <v>3500</v>
      </c>
      <c r="K214" s="195">
        <f t="shared" si="3"/>
        <v>7000</v>
      </c>
    </row>
    <row r="215" spans="1:11" ht="12.75" x14ac:dyDescent="0.2">
      <c r="A215" s="181"/>
      <c r="B215" s="74" t="s">
        <v>85</v>
      </c>
      <c r="C215" s="77"/>
      <c r="D215" s="142" t="s">
        <v>330</v>
      </c>
      <c r="E215" s="142" t="s">
        <v>372</v>
      </c>
      <c r="F215" s="142"/>
      <c r="G215" s="142"/>
      <c r="H215" s="94">
        <v>41198</v>
      </c>
      <c r="I215" s="150">
        <v>15</v>
      </c>
      <c r="J215" s="197">
        <v>3500</v>
      </c>
      <c r="K215" s="195">
        <f t="shared" si="3"/>
        <v>7000</v>
      </c>
    </row>
    <row r="216" spans="1:11" ht="12.75" x14ac:dyDescent="0.2">
      <c r="A216" s="181"/>
      <c r="B216" s="74" t="s">
        <v>85</v>
      </c>
      <c r="C216" s="77"/>
      <c r="D216" s="142" t="s">
        <v>330</v>
      </c>
      <c r="E216" s="142" t="s">
        <v>372</v>
      </c>
      <c r="F216" s="142"/>
      <c r="G216" s="142"/>
      <c r="H216" s="94">
        <v>41198</v>
      </c>
      <c r="I216" s="150">
        <v>15</v>
      </c>
      <c r="J216" s="197">
        <v>3500</v>
      </c>
      <c r="K216" s="195">
        <f t="shared" si="3"/>
        <v>7000</v>
      </c>
    </row>
    <row r="217" spans="1:11" ht="12.75" x14ac:dyDescent="0.2">
      <c r="A217" s="181"/>
      <c r="B217" s="74" t="s">
        <v>85</v>
      </c>
      <c r="C217" s="77"/>
      <c r="D217" s="142" t="s">
        <v>330</v>
      </c>
      <c r="E217" s="142" t="s">
        <v>372</v>
      </c>
      <c r="F217" s="142"/>
      <c r="G217" s="142"/>
      <c r="H217" s="94">
        <v>41198</v>
      </c>
      <c r="I217" s="150">
        <v>15</v>
      </c>
      <c r="J217" s="197">
        <v>3500</v>
      </c>
      <c r="K217" s="195">
        <f t="shared" si="3"/>
        <v>7000</v>
      </c>
    </row>
    <row r="218" spans="1:11" ht="12.75" x14ac:dyDescent="0.2">
      <c r="A218" s="181"/>
      <c r="B218" s="74" t="s">
        <v>85</v>
      </c>
      <c r="C218" s="77"/>
      <c r="D218" s="142" t="s">
        <v>330</v>
      </c>
      <c r="E218" s="142" t="s">
        <v>372</v>
      </c>
      <c r="F218" s="142"/>
      <c r="G218" s="142"/>
      <c r="H218" s="94">
        <v>41198</v>
      </c>
      <c r="I218" s="150">
        <v>15</v>
      </c>
      <c r="J218" s="197">
        <v>3500</v>
      </c>
      <c r="K218" s="195">
        <f t="shared" si="3"/>
        <v>7000</v>
      </c>
    </row>
    <row r="219" spans="1:11" ht="12.75" x14ac:dyDescent="0.2">
      <c r="A219" s="181"/>
      <c r="B219" s="74" t="s">
        <v>85</v>
      </c>
      <c r="C219" s="77"/>
      <c r="D219" s="142" t="s">
        <v>330</v>
      </c>
      <c r="E219" s="142" t="s">
        <v>372</v>
      </c>
      <c r="F219" s="142"/>
      <c r="G219" s="142"/>
      <c r="H219" s="94">
        <v>41183</v>
      </c>
      <c r="I219" s="150">
        <v>15</v>
      </c>
      <c r="J219" s="197">
        <v>3500</v>
      </c>
      <c r="K219" s="195">
        <f t="shared" si="3"/>
        <v>7000</v>
      </c>
    </row>
    <row r="220" spans="1:11" ht="12.75" x14ac:dyDescent="0.2">
      <c r="A220" s="181"/>
      <c r="B220" s="74" t="s">
        <v>85</v>
      </c>
      <c r="C220" s="77" t="s">
        <v>234</v>
      </c>
      <c r="D220" s="142" t="s">
        <v>331</v>
      </c>
      <c r="E220" s="142" t="s">
        <v>373</v>
      </c>
      <c r="F220" s="142"/>
      <c r="G220" s="142"/>
      <c r="H220" s="94">
        <v>41183</v>
      </c>
      <c r="I220" s="150">
        <v>15</v>
      </c>
      <c r="J220" s="197">
        <v>4000</v>
      </c>
      <c r="K220" s="195">
        <f t="shared" si="3"/>
        <v>8000</v>
      </c>
    </row>
    <row r="221" spans="1:11" ht="12.75" x14ac:dyDescent="0.2">
      <c r="A221" s="181"/>
      <c r="B221" s="74" t="s">
        <v>85</v>
      </c>
      <c r="C221" s="77" t="s">
        <v>665</v>
      </c>
      <c r="D221" s="142" t="s">
        <v>274</v>
      </c>
      <c r="E221" s="142" t="s">
        <v>373</v>
      </c>
      <c r="F221" s="142" t="s">
        <v>96</v>
      </c>
      <c r="G221" s="142"/>
      <c r="H221" s="94">
        <v>41183</v>
      </c>
      <c r="I221" s="185">
        <v>15</v>
      </c>
      <c r="J221" s="199">
        <v>2650</v>
      </c>
      <c r="K221" s="195">
        <f t="shared" si="3"/>
        <v>5300</v>
      </c>
    </row>
    <row r="222" spans="1:11" ht="12.75" x14ac:dyDescent="0.2">
      <c r="A222" s="181"/>
      <c r="B222" s="74" t="s">
        <v>85</v>
      </c>
      <c r="C222" s="77" t="s">
        <v>235</v>
      </c>
      <c r="D222" s="142" t="s">
        <v>332</v>
      </c>
      <c r="E222" s="142" t="s">
        <v>373</v>
      </c>
      <c r="F222" s="142" t="s">
        <v>486</v>
      </c>
      <c r="G222" s="142" t="s">
        <v>596</v>
      </c>
      <c r="H222" s="94">
        <v>40080</v>
      </c>
      <c r="I222" s="150">
        <v>14</v>
      </c>
      <c r="J222" s="197">
        <v>2473</v>
      </c>
      <c r="K222" s="195">
        <f t="shared" si="3"/>
        <v>4946</v>
      </c>
    </row>
    <row r="223" spans="1:11" ht="12.75" x14ac:dyDescent="0.2">
      <c r="A223" s="181"/>
      <c r="B223" s="74" t="s">
        <v>85</v>
      </c>
      <c r="C223" s="77" t="s">
        <v>236</v>
      </c>
      <c r="D223" s="142" t="s">
        <v>333</v>
      </c>
      <c r="E223" s="142" t="s">
        <v>373</v>
      </c>
      <c r="F223" s="142" t="s">
        <v>487</v>
      </c>
      <c r="G223" s="142" t="s">
        <v>597</v>
      </c>
      <c r="H223" s="94">
        <v>38719</v>
      </c>
      <c r="I223" s="150">
        <v>15</v>
      </c>
      <c r="J223" s="197">
        <v>4240</v>
      </c>
      <c r="K223" s="195">
        <f t="shared" si="3"/>
        <v>8480</v>
      </c>
    </row>
    <row r="224" spans="1:11" ht="12.75" x14ac:dyDescent="0.2">
      <c r="A224" s="181"/>
      <c r="B224" s="74" t="s">
        <v>85</v>
      </c>
      <c r="C224" s="77" t="s">
        <v>712</v>
      </c>
      <c r="D224" s="142" t="s">
        <v>255</v>
      </c>
      <c r="E224" s="142" t="s">
        <v>373</v>
      </c>
      <c r="F224" s="142"/>
      <c r="G224" s="142"/>
      <c r="H224" s="94">
        <v>41183</v>
      </c>
      <c r="I224" s="185">
        <v>15</v>
      </c>
      <c r="J224" s="199">
        <v>2650</v>
      </c>
      <c r="K224" s="195">
        <f t="shared" si="3"/>
        <v>5300</v>
      </c>
    </row>
    <row r="225" spans="1:12" ht="12.75" x14ac:dyDescent="0.2">
      <c r="A225" s="181"/>
      <c r="B225" s="74" t="s">
        <v>85</v>
      </c>
      <c r="C225" s="77" t="s">
        <v>237</v>
      </c>
      <c r="D225" s="142" t="s">
        <v>751</v>
      </c>
      <c r="E225" s="142" t="s">
        <v>373</v>
      </c>
      <c r="F225" s="142" t="s">
        <v>488</v>
      </c>
      <c r="G225" s="142"/>
      <c r="H225" s="94">
        <v>40802</v>
      </c>
      <c r="I225" s="185">
        <v>15</v>
      </c>
      <c r="J225" s="199">
        <v>2650</v>
      </c>
      <c r="K225" s="195">
        <f t="shared" si="3"/>
        <v>5300</v>
      </c>
    </row>
    <row r="226" spans="1:12" ht="12.75" x14ac:dyDescent="0.2">
      <c r="A226" s="181"/>
      <c r="B226" s="74" t="s">
        <v>85</v>
      </c>
      <c r="C226" s="77" t="s">
        <v>238</v>
      </c>
      <c r="D226" s="142" t="s">
        <v>269</v>
      </c>
      <c r="E226" s="142" t="s">
        <v>373</v>
      </c>
      <c r="F226" s="142" t="s">
        <v>489</v>
      </c>
      <c r="G226" s="142" t="s">
        <v>598</v>
      </c>
      <c r="H226" s="94">
        <v>40179</v>
      </c>
      <c r="I226" s="150">
        <v>15</v>
      </c>
      <c r="J226" s="197">
        <v>1325</v>
      </c>
      <c r="K226" s="195">
        <f t="shared" si="3"/>
        <v>2650</v>
      </c>
    </row>
    <row r="227" spans="1:12" ht="12.75" x14ac:dyDescent="0.2">
      <c r="A227" s="181"/>
      <c r="B227" s="74" t="s">
        <v>85</v>
      </c>
      <c r="C227" s="77" t="s">
        <v>239</v>
      </c>
      <c r="D227" s="142" t="s">
        <v>323</v>
      </c>
      <c r="E227" s="142" t="s">
        <v>374</v>
      </c>
      <c r="F227" s="142" t="s">
        <v>490</v>
      </c>
      <c r="G227" s="142" t="s">
        <v>599</v>
      </c>
      <c r="H227" s="94">
        <v>41183</v>
      </c>
      <c r="I227" s="150">
        <v>15</v>
      </c>
      <c r="J227" s="197">
        <v>3000</v>
      </c>
      <c r="K227" s="195">
        <f t="shared" si="3"/>
        <v>6000</v>
      </c>
    </row>
    <row r="228" spans="1:12" ht="12.75" x14ac:dyDescent="0.2">
      <c r="A228" s="181"/>
      <c r="B228" s="74" t="s">
        <v>85</v>
      </c>
      <c r="C228" s="77" t="s">
        <v>716</v>
      </c>
      <c r="D228" s="142" t="s">
        <v>273</v>
      </c>
      <c r="E228" s="142" t="s">
        <v>376</v>
      </c>
      <c r="F228" s="142"/>
      <c r="G228" s="142"/>
      <c r="H228" s="94">
        <v>41183</v>
      </c>
      <c r="I228" s="150">
        <v>15</v>
      </c>
      <c r="J228" s="199">
        <v>4000</v>
      </c>
      <c r="K228" s="195">
        <f t="shared" si="3"/>
        <v>8000</v>
      </c>
    </row>
    <row r="229" spans="1:12" ht="12.75" x14ac:dyDescent="0.2">
      <c r="A229" s="181"/>
      <c r="B229" s="74" t="s">
        <v>85</v>
      </c>
      <c r="C229" s="77" t="s">
        <v>668</v>
      </c>
      <c r="D229" s="142" t="s">
        <v>332</v>
      </c>
      <c r="E229" s="142" t="s">
        <v>376</v>
      </c>
      <c r="F229" s="142"/>
      <c r="G229" s="142"/>
      <c r="H229" s="94">
        <v>41183</v>
      </c>
      <c r="I229" s="150">
        <v>15</v>
      </c>
      <c r="J229" s="199">
        <v>2915</v>
      </c>
      <c r="K229" s="195">
        <f t="shared" si="3"/>
        <v>5830</v>
      </c>
    </row>
    <row r="230" spans="1:12" ht="12.75" x14ac:dyDescent="0.2">
      <c r="A230" s="181"/>
      <c r="B230" s="74" t="s">
        <v>85</v>
      </c>
      <c r="C230" s="77" t="s">
        <v>667</v>
      </c>
      <c r="D230" s="142" t="s">
        <v>332</v>
      </c>
      <c r="E230" s="142" t="s">
        <v>376</v>
      </c>
      <c r="F230" s="142"/>
      <c r="G230" s="142"/>
      <c r="H230" s="94">
        <v>41183</v>
      </c>
      <c r="I230" s="150">
        <v>15</v>
      </c>
      <c r="J230" s="199">
        <v>2650</v>
      </c>
      <c r="K230" s="195">
        <f t="shared" si="3"/>
        <v>5300</v>
      </c>
    </row>
    <row r="231" spans="1:12" ht="12.75" x14ac:dyDescent="0.2">
      <c r="A231" s="181"/>
      <c r="B231" s="74" t="s">
        <v>85</v>
      </c>
      <c r="C231" s="77" t="s">
        <v>669</v>
      </c>
      <c r="D231" s="142" t="s">
        <v>332</v>
      </c>
      <c r="E231" s="142" t="s">
        <v>376</v>
      </c>
      <c r="F231" s="142"/>
      <c r="G231" s="142"/>
      <c r="H231" s="94">
        <v>41183</v>
      </c>
      <c r="I231" s="185">
        <v>15</v>
      </c>
      <c r="J231" s="199">
        <v>2650</v>
      </c>
      <c r="K231" s="195">
        <f t="shared" si="3"/>
        <v>5300</v>
      </c>
    </row>
    <row r="232" spans="1:12" ht="12.75" x14ac:dyDescent="0.2">
      <c r="A232" s="181"/>
      <c r="B232" s="74" t="s">
        <v>85</v>
      </c>
      <c r="C232" s="77" t="s">
        <v>670</v>
      </c>
      <c r="D232" s="142" t="s">
        <v>332</v>
      </c>
      <c r="E232" s="142" t="s">
        <v>376</v>
      </c>
      <c r="F232" s="142"/>
      <c r="G232" s="142"/>
      <c r="H232" s="94">
        <v>41198</v>
      </c>
      <c r="I232" s="185">
        <v>15</v>
      </c>
      <c r="J232" s="199">
        <v>2650</v>
      </c>
      <c r="K232" s="195">
        <f t="shared" si="3"/>
        <v>5300</v>
      </c>
    </row>
    <row r="233" spans="1:12" ht="12.75" x14ac:dyDescent="0.2">
      <c r="A233" s="181"/>
      <c r="B233" s="74" t="s">
        <v>85</v>
      </c>
      <c r="C233" s="77" t="s">
        <v>752</v>
      </c>
      <c r="D233" s="142" t="s">
        <v>332</v>
      </c>
      <c r="E233" s="142" t="s">
        <v>376</v>
      </c>
      <c r="F233" s="142"/>
      <c r="G233" s="142"/>
      <c r="H233" s="94">
        <v>41183</v>
      </c>
      <c r="I233" s="185">
        <v>15</v>
      </c>
      <c r="J233" s="199">
        <v>2650</v>
      </c>
      <c r="K233" s="195">
        <f t="shared" si="3"/>
        <v>5300</v>
      </c>
    </row>
    <row r="234" spans="1:12" ht="12.75" x14ac:dyDescent="0.2">
      <c r="A234" s="181"/>
      <c r="B234" s="130" t="s">
        <v>85</v>
      </c>
      <c r="C234" s="82" t="s">
        <v>190</v>
      </c>
      <c r="D234" s="143" t="s">
        <v>332</v>
      </c>
      <c r="E234" s="143" t="s">
        <v>376</v>
      </c>
      <c r="F234" s="143"/>
      <c r="G234" s="143"/>
      <c r="H234" s="98">
        <v>41214</v>
      </c>
      <c r="I234" s="190">
        <v>15</v>
      </c>
      <c r="J234" s="200">
        <v>2650</v>
      </c>
      <c r="K234" s="195">
        <f t="shared" si="3"/>
        <v>5300</v>
      </c>
    </row>
    <row r="235" spans="1:12" ht="12.75" x14ac:dyDescent="0.2">
      <c r="A235" s="181"/>
      <c r="B235" s="74" t="s">
        <v>85</v>
      </c>
      <c r="C235" s="77" t="s">
        <v>241</v>
      </c>
      <c r="D235" s="142" t="s">
        <v>255</v>
      </c>
      <c r="E235" s="142" t="s">
        <v>376</v>
      </c>
      <c r="F235" s="142" t="s">
        <v>492</v>
      </c>
      <c r="G235" s="142" t="s">
        <v>601</v>
      </c>
      <c r="H235" s="94">
        <v>40253</v>
      </c>
      <c r="I235" s="185">
        <v>15</v>
      </c>
      <c r="J235" s="197">
        <v>2650</v>
      </c>
      <c r="K235" s="195">
        <f t="shared" si="3"/>
        <v>5300</v>
      </c>
      <c r="L235" s="166"/>
    </row>
    <row r="236" spans="1:12" ht="12.75" x14ac:dyDescent="0.2">
      <c r="A236" s="181"/>
      <c r="B236" s="74" t="s">
        <v>85</v>
      </c>
      <c r="C236" s="77" t="s">
        <v>242</v>
      </c>
      <c r="D236" s="142" t="s">
        <v>336</v>
      </c>
      <c r="E236" s="142" t="s">
        <v>376</v>
      </c>
      <c r="F236" s="142" t="s">
        <v>493</v>
      </c>
      <c r="G236" s="142" t="s">
        <v>602</v>
      </c>
      <c r="H236" s="94">
        <v>40284</v>
      </c>
      <c r="I236" s="185">
        <v>15</v>
      </c>
      <c r="J236" s="197">
        <v>2650</v>
      </c>
      <c r="K236" s="195">
        <f t="shared" si="3"/>
        <v>5300</v>
      </c>
      <c r="L236" s="166"/>
    </row>
    <row r="237" spans="1:12" ht="12.75" x14ac:dyDescent="0.2">
      <c r="A237" s="181"/>
      <c r="B237" s="74" t="s">
        <v>85</v>
      </c>
      <c r="C237" s="77" t="s">
        <v>243</v>
      </c>
      <c r="D237" s="142" t="s">
        <v>274</v>
      </c>
      <c r="E237" s="142" t="s">
        <v>376</v>
      </c>
      <c r="F237" s="142" t="s">
        <v>494</v>
      </c>
      <c r="G237" s="142"/>
      <c r="H237" s="94">
        <v>40618</v>
      </c>
      <c r="I237" s="185">
        <v>15</v>
      </c>
      <c r="J237" s="197">
        <v>2650</v>
      </c>
      <c r="K237" s="195">
        <f t="shared" si="3"/>
        <v>5300</v>
      </c>
    </row>
    <row r="238" spans="1:12" ht="12.75" x14ac:dyDescent="0.2">
      <c r="A238" s="181"/>
      <c r="B238" s="74" t="s">
        <v>85</v>
      </c>
      <c r="C238" s="77" t="s">
        <v>240</v>
      </c>
      <c r="D238" s="142" t="s">
        <v>335</v>
      </c>
      <c r="E238" s="142" t="s">
        <v>375</v>
      </c>
      <c r="F238" s="142" t="s">
        <v>491</v>
      </c>
      <c r="G238" s="142" t="s">
        <v>600</v>
      </c>
      <c r="H238" s="94">
        <v>39448</v>
      </c>
      <c r="I238" s="150">
        <v>15</v>
      </c>
      <c r="J238" s="197">
        <v>2915</v>
      </c>
      <c r="K238" s="195">
        <f t="shared" si="3"/>
        <v>5830</v>
      </c>
    </row>
    <row r="239" spans="1:12" ht="12.75" x14ac:dyDescent="0.2">
      <c r="A239" s="181"/>
      <c r="B239" s="74" t="s">
        <v>85</v>
      </c>
      <c r="C239" s="77" t="s">
        <v>247</v>
      </c>
      <c r="D239" s="142" t="s">
        <v>766</v>
      </c>
      <c r="E239" s="202" t="s">
        <v>750</v>
      </c>
      <c r="F239" s="142" t="s">
        <v>498</v>
      </c>
      <c r="G239" s="142" t="s">
        <v>498</v>
      </c>
      <c r="H239" s="94">
        <v>41183</v>
      </c>
      <c r="I239" s="150">
        <v>15</v>
      </c>
      <c r="J239" s="197">
        <v>4000</v>
      </c>
      <c r="K239" s="195">
        <f t="shared" si="3"/>
        <v>8000</v>
      </c>
    </row>
    <row r="240" spans="1:12" ht="12.75" x14ac:dyDescent="0.2">
      <c r="A240" s="181"/>
      <c r="B240" s="191" t="s">
        <v>85</v>
      </c>
      <c r="C240" s="82" t="s">
        <v>248</v>
      </c>
      <c r="D240" s="142" t="s">
        <v>275</v>
      </c>
      <c r="E240" s="168" t="s">
        <v>761</v>
      </c>
      <c r="F240" s="143"/>
      <c r="G240" s="143"/>
      <c r="H240" s="98">
        <v>41183</v>
      </c>
      <c r="I240" s="150">
        <v>15</v>
      </c>
      <c r="J240" s="197">
        <v>2200</v>
      </c>
      <c r="K240" s="195">
        <f t="shared" si="3"/>
        <v>4400</v>
      </c>
    </row>
    <row r="241" spans="1:11" ht="12.75" x14ac:dyDescent="0.2">
      <c r="A241" s="181"/>
      <c r="B241" s="181"/>
      <c r="C241" s="181"/>
      <c r="D241" s="181"/>
      <c r="E241" s="192"/>
      <c r="F241" s="193"/>
      <c r="G241" s="193"/>
      <c r="H241" s="181"/>
      <c r="I241" s="181"/>
      <c r="J241" s="197">
        <f>SUM(J10:J240)</f>
        <v>779073.5</v>
      </c>
      <c r="K241" s="197">
        <f>SUM(K10:K240)</f>
        <v>1558147</v>
      </c>
    </row>
    <row r="243" spans="1:11" ht="12.75" x14ac:dyDescent="0.2">
      <c r="J243" s="167"/>
      <c r="K243" s="167"/>
    </row>
  </sheetData>
  <mergeCells count="1">
    <mergeCell ref="I7:J7"/>
  </mergeCells>
  <pageMargins left="0.39370078740157483" right="0.39370078740157483" top="0.39370078740157483" bottom="0.3937007874015748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CONT. Y RECIBOS</vt:lpstr>
      <vt:lpstr>NOMINA</vt:lpstr>
      <vt:lpstr>CALC</vt:lpstr>
      <vt:lpstr>TABLAS</vt:lpstr>
      <vt:lpstr>Informe de compatibilidad</vt:lpstr>
      <vt:lpstr>Hoja1</vt:lpstr>
      <vt:lpstr>NOMINA!Área_de_impresión</vt:lpstr>
    </vt:vector>
  </TitlesOfParts>
  <Company>Sony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YESCAS</dc:creator>
  <cp:lastModifiedBy>Mireya</cp:lastModifiedBy>
  <cp:lastPrinted>2012-11-26T19:23:26Z</cp:lastPrinted>
  <dcterms:created xsi:type="dcterms:W3CDTF">2008-02-14T15:36:24Z</dcterms:created>
  <dcterms:modified xsi:type="dcterms:W3CDTF">2013-09-24T21:23:02Z</dcterms:modified>
</cp:coreProperties>
</file>